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mmurc\OneDrive\Escritorio\MAYO 2024\DISTRITOS CREATIVOS\"/>
    </mc:Choice>
  </mc:AlternateContent>
  <xr:revisionPtr revIDLastSave="0" documentId="8_{B13EF418-A9B9-4D0C-A498-11F28571B2E4}" xr6:coauthVersionLast="47" xr6:coauthVersionMax="47" xr10:uidLastSave="{00000000-0000-0000-0000-000000000000}"/>
  <bookViews>
    <workbookView xWindow="-120" yWindow="-120" windowWidth="29040" windowHeight="15720" xr2:uid="{00000000-000D-0000-FFFF-FFFF00000000}"/>
  </bookViews>
  <sheets>
    <sheet name="EXPERIENCIA DE LA ESAL" sheetId="1" r:id="rId1"/>
    <sheet name="SALARIOS" sheetId="2" r:id="rId2"/>
  </sheets>
  <definedNames>
    <definedName name="Excel_BuiltIn__FilterDatabase_1">#REF!</definedName>
    <definedName name="Excel_BuiltIn_Print_Area" localSheetId="0">'EXPERIENCIA DE LA ESAL'!$C$1:$H$46</definedName>
    <definedName name="Excel_BuiltIn_Print_Area_1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L19UVH7znaLMRAeyH5emFXaphHJ2jGrQ18s0S3Lk0x4="/>
    </ext>
  </extLst>
</workbook>
</file>

<file path=xl/calcChain.xml><?xml version="1.0" encoding="utf-8"?>
<calcChain xmlns="http://schemas.openxmlformats.org/spreadsheetml/2006/main">
  <c r="D48" i="2" l="1"/>
  <c r="D47" i="2"/>
  <c r="D46" i="2"/>
  <c r="D45" i="2"/>
  <c r="D44" i="2"/>
  <c r="D43" i="2"/>
  <c r="J24" i="1"/>
  <c r="K24" i="1" s="1"/>
  <c r="G24" i="1"/>
  <c r="J23" i="1"/>
  <c r="K23" i="1" s="1"/>
  <c r="L23" i="1" s="1"/>
  <c r="G23" i="1"/>
  <c r="J22" i="1"/>
  <c r="K22" i="1" s="1"/>
  <c r="L22" i="1" s="1"/>
  <c r="G22" i="1"/>
  <c r="J21" i="1"/>
  <c r="K21" i="1" s="1"/>
  <c r="L21" i="1" s="1"/>
  <c r="L25" i="1" s="1"/>
  <c r="L28" i="1" s="1"/>
  <c r="L32" i="1" s="1"/>
  <c r="G21" i="1"/>
  <c r="K20" i="1"/>
  <c r="J20" i="1"/>
  <c r="G20" i="1"/>
  <c r="J19" i="1"/>
  <c r="K19" i="1" s="1"/>
  <c r="G19" i="1"/>
  <c r="J18" i="1"/>
  <c r="K18" i="1" s="1"/>
  <c r="G18" i="1"/>
  <c r="J17" i="1"/>
  <c r="K17" i="1" s="1"/>
  <c r="G17" i="1"/>
  <c r="J16" i="1"/>
  <c r="K16" i="1" s="1"/>
  <c r="G16" i="1"/>
  <c r="J15" i="1"/>
  <c r="K15" i="1" s="1"/>
  <c r="G15" i="1"/>
  <c r="G25" i="1" l="1"/>
  <c r="K25" i="1"/>
  <c r="J28" i="1" s="1"/>
  <c r="J32" i="1" s="1"/>
  <c r="E28" i="1"/>
  <c r="E29" i="1" s="1"/>
  <c r="E27" i="1"/>
</calcChain>
</file>

<file path=xl/sharedStrings.xml><?xml version="1.0" encoding="utf-8"?>
<sst xmlns="http://schemas.openxmlformats.org/spreadsheetml/2006/main" count="103" uniqueCount="96">
  <si>
    <t>FECHA:</t>
  </si>
  <si>
    <t>NIT:</t>
  </si>
  <si>
    <t>CELULAR:</t>
  </si>
  <si>
    <t>EMPRESA:</t>
  </si>
  <si>
    <t>CONTACTO:</t>
  </si>
  <si>
    <t>CARGO:</t>
  </si>
  <si>
    <t>E-MAIL:</t>
  </si>
  <si>
    <t>CIUDAD:</t>
  </si>
  <si>
    <r>
      <rPr>
        <b/>
        <sz val="14"/>
        <color rgb="FF000000"/>
        <rFont val="Arial"/>
      </rPr>
      <t xml:space="preserve">INSTRUCCIONES PARA EL DILIGENCIAMIENTO:
</t>
    </r>
    <r>
      <rPr>
        <b/>
        <sz val="14"/>
        <color rgb="FFFF0000"/>
        <rFont val="Arial"/>
      </rPr>
      <t xml:space="preserve">1. La experiencia aquí relacionada contará para la verificación del requisito habilitante técnico y para la Evaluación de la Experiencia adicional a acreditarse por parte del proponente. </t>
    </r>
    <r>
      <rPr>
        <b/>
        <sz val="14"/>
        <color rgb="FF000000"/>
        <rFont val="Arial"/>
      </rPr>
      <t xml:space="preserve">
</t>
    </r>
    <r>
      <rPr>
        <sz val="14"/>
        <color rgb="FF000000"/>
        <rFont val="Arial"/>
      </rPr>
      <t>2</t>
    </r>
    <r>
      <rPr>
        <sz val="14"/>
        <color theme="1"/>
        <rFont val="Arial"/>
      </rPr>
      <t xml:space="preserve">. Diligenciar sólo las celdas de color </t>
    </r>
    <r>
      <rPr>
        <b/>
        <sz val="14"/>
        <color theme="1"/>
        <rFont val="Arial"/>
      </rPr>
      <t>GRIS</t>
    </r>
    <r>
      <rPr>
        <sz val="14"/>
        <color theme="1"/>
        <rFont val="Arial"/>
      </rPr>
      <t xml:space="preserve">
3. Revisar los anexos del pliego de condiciones de manera previa a diligenciar el presente formato y no omita la lectura de las notas explicativas al final del formato.
4. Verifique que el formuario sea firmado por el representante legal y contador o revisor fiscal de manera previa a la presentación en el secop.</t>
    </r>
  </si>
  <si>
    <t xml:space="preserve">VALOR PRESUPUESTO OFICIAL:  </t>
  </si>
  <si>
    <t>EXPRESADO EN SALARIOS MINIMOS</t>
  </si>
  <si>
    <t>No.</t>
  </si>
  <si>
    <t xml:space="preserve">ENTIDAD </t>
  </si>
  <si>
    <t>OBJETO DEL CONTRATO</t>
  </si>
  <si>
    <t>FECHA DE INICIO (D/M/A)</t>
  </si>
  <si>
    <t>FECHA FINAL (D/M/A)</t>
  </si>
  <si>
    <t>TIEMPO EN DÍAS</t>
  </si>
  <si>
    <r>
      <rPr>
        <b/>
        <sz val="12"/>
        <color rgb="FFFFFFFF"/>
        <rFont val="Arial"/>
      </rPr>
      <t xml:space="preserve">VALOR TOTAL CONVENIO
</t>
    </r>
    <r>
      <rPr>
        <b/>
        <sz val="12"/>
        <color rgb="FFFF0000"/>
        <rFont val="Arial"/>
      </rPr>
      <t>Nota 1.</t>
    </r>
  </si>
  <si>
    <r>
      <rPr>
        <b/>
        <sz val="12"/>
        <color rgb="FFFFFFFF"/>
        <rFont val="Arial"/>
      </rPr>
      <t xml:space="preserve">% PARTICIPACIÓN
</t>
    </r>
    <r>
      <rPr>
        <b/>
        <sz val="12"/>
        <color rgb="FFFF0000"/>
        <rFont val="Arial"/>
      </rPr>
      <t>Nota 2.</t>
    </r>
  </si>
  <si>
    <t>VALOR PROPORCIONAL A LA PARTICIPACIÓN</t>
  </si>
  <si>
    <t>VALOR PARTICIPACIÓN CONVENIO</t>
  </si>
  <si>
    <r>
      <rPr>
        <b/>
        <sz val="12"/>
        <color rgb="FFFFFFFF"/>
        <rFont val="Arial"/>
      </rPr>
      <t xml:space="preserve">VALOR PARTICIPACIÓN EXPRESADO EN SMMLV. </t>
    </r>
    <r>
      <rPr>
        <b/>
        <sz val="12"/>
        <color rgb="FFFF0000"/>
        <rFont val="Arial"/>
      </rPr>
      <t>Nota 3</t>
    </r>
    <r>
      <rPr>
        <b/>
        <sz val="12"/>
        <color rgb="FFFFFFFF"/>
        <rFont val="Arial"/>
      </rPr>
      <t xml:space="preserve"> </t>
    </r>
  </si>
  <si>
    <t>TIEMPO TOTAL EN DÍAS</t>
  </si>
  <si>
    <t>VALOR TOTAL CERTIFICACIONES</t>
  </si>
  <si>
    <t>DÍAS</t>
  </si>
  <si>
    <t>TOTAL TIEMPO EN MESES</t>
  </si>
  <si>
    <t xml:space="preserve">VALOR TOTAL CERTIFICACIONES </t>
  </si>
  <si>
    <t>EXPRESIÓN EN SMMLV</t>
  </si>
  <si>
    <t xml:space="preserve">TOTAL AÑOS </t>
  </si>
  <si>
    <t>% CON RESPECTO AL PRESUPUESTO OFICIAL</t>
  </si>
  <si>
    <t>% CON RESPECTO A SMMLV</t>
  </si>
  <si>
    <t>Notas</t>
  </si>
  <si>
    <t xml:space="preserve">
Nota 1. Los valores deben ser expresados en Moneda Legal Colombiana (sin centavos).
Nota 2. Aplica solo para contratos que se ejecutaron en partipación con otra(s) entidad(es) a través de Uniones Temporales o Consorcios
Nota 3. La conversión al valor del salario mínimo legal mensual vigente debe realizarse con base en la fecha de terminación del contrato respectivo, en numeros enteros seguidos de dos decimales.
</t>
  </si>
  <si>
    <t>FECHA DE DILIGENCIAMIENTO:</t>
  </si>
  <si>
    <t xml:space="preserve">NOMBRE DE REPRESENTANTE LEGAL: </t>
  </si>
  <si>
    <t>CÉDULA:</t>
  </si>
  <si>
    <t xml:space="preserve">FIRMA REPRESENTANTE LEGAL </t>
  </si>
  <si>
    <t>NOMBRE CONTADOR/REVISOR FISCAL</t>
  </si>
  <si>
    <t>FIRMA CONTADOR/REVISOR FISCAL</t>
  </si>
  <si>
    <t>Salario mínimo legal en Colombia</t>
  </si>
  <si>
    <t>1.1.1. Serie histórica en pesos colombianos_periodicidad anual</t>
  </si>
  <si>
    <t/>
  </si>
  <si>
    <t>Información disponible desde el 1 de julio de 1984.</t>
  </si>
  <si>
    <r>
      <rPr>
        <sz val="9"/>
        <color rgb="FF000000"/>
        <rFont val="Helvetica"/>
      </rPr>
      <t xml:space="preserve"> </t>
    </r>
    <r>
      <rPr>
        <i/>
        <sz val="9"/>
        <color rgb="FF000000"/>
        <rFont val="Helvetica"/>
      </rPr>
      <t>Banco de la República - Gerencia Técnica - información extraída de la bodega de datos -Serankua- el 08/10/2018 09:13:42</t>
    </r>
  </si>
  <si>
    <t>Año</t>
  </si>
  <si>
    <t>Salario mínimo diario</t>
  </si>
  <si>
    <t>Salario mínimo mensual</t>
  </si>
  <si>
    <t>Variación porcentual anual ¹</t>
  </si>
  <si>
    <t>Decretos del Gobierno Nacional</t>
  </si>
  <si>
    <t xml:space="preserve">N/A </t>
  </si>
  <si>
    <t xml:space="preserve">0001 de enero de 1985 </t>
  </si>
  <si>
    <t xml:space="preserve">3754 de diciembre de 1985 </t>
  </si>
  <si>
    <t xml:space="preserve">3732 de diciembre de 1986 </t>
  </si>
  <si>
    <t xml:space="preserve">2545 de diciembre de 1987 </t>
  </si>
  <si>
    <t xml:space="preserve">2662 de diciembre de 1988 </t>
  </si>
  <si>
    <t xml:space="preserve">3000 de diciembre de 1989 </t>
  </si>
  <si>
    <t xml:space="preserve">3074 de diciembre de 1990 </t>
  </si>
  <si>
    <t xml:space="preserve">2867 de diciembre de 1991 </t>
  </si>
  <si>
    <t xml:space="preserve">2061 de diciembre de 1992 </t>
  </si>
  <si>
    <t xml:space="preserve">2548 de diciembre de 1993 </t>
  </si>
  <si>
    <t xml:space="preserve">2872 de diciembre de 1994 </t>
  </si>
  <si>
    <t xml:space="preserve">2310 de diciembre de 1995 </t>
  </si>
  <si>
    <t xml:space="preserve">2334 de diciembre de 1996 </t>
  </si>
  <si>
    <t xml:space="preserve">3106 de diciembre de 1997 </t>
  </si>
  <si>
    <t xml:space="preserve">2560 de diciembre de 1998 </t>
  </si>
  <si>
    <t xml:space="preserve">2647 de diciembre 23 de 1999 </t>
  </si>
  <si>
    <t xml:space="preserve">2579 de diciembre 13 de 2000 </t>
  </si>
  <si>
    <t xml:space="preserve">2910 de diciembre 31 de 2001 </t>
  </si>
  <si>
    <t xml:space="preserve">3232 de diciembre 27 de 2002 </t>
  </si>
  <si>
    <t xml:space="preserve">3770 de diciembre 26 de 2003 </t>
  </si>
  <si>
    <t xml:space="preserve">4360 de diciembre 22 de 2004 </t>
  </si>
  <si>
    <t xml:space="preserve">4686 de diciembre 21 de 2005 </t>
  </si>
  <si>
    <t xml:space="preserve">4580 de diciembre 27 de 2006 </t>
  </si>
  <si>
    <t xml:space="preserve">4965 de diciembre 27 de 2007 </t>
  </si>
  <si>
    <t xml:space="preserve">4868 de diciembre 30 de 2008 </t>
  </si>
  <si>
    <t xml:space="preserve">5053 de diciembre 30 de 2009 </t>
  </si>
  <si>
    <t xml:space="preserve">033 de enero 11 de 2011 </t>
  </si>
  <si>
    <t xml:space="preserve">4919 de diciembre 26 de 2011 </t>
  </si>
  <si>
    <t>2738 de diciembre 28 de 2012</t>
  </si>
  <si>
    <t>3068 de diciembre 30 de 2013</t>
  </si>
  <si>
    <t>2731 de diciembre 30 de 2014</t>
  </si>
  <si>
    <t>2552 de diciembre 30 de 2015</t>
  </si>
  <si>
    <t>2209 de diciembre 30 de 2016</t>
  </si>
  <si>
    <t>2269 de diciembre 30 de 2017</t>
  </si>
  <si>
    <t xml:space="preserve"> 2451 de dic 27 de 2018</t>
  </si>
  <si>
    <t>2360 de dic 26 de 2019</t>
  </si>
  <si>
    <t>1786 de dic 29 de 2020</t>
  </si>
  <si>
    <t>1724 de dic 15 de 2021</t>
  </si>
  <si>
    <t>2623 de dic 28 2022</t>
  </si>
  <si>
    <t>2292 del 29 de diciembre de 2023</t>
  </si>
  <si>
    <r>
      <rPr>
        <b/>
        <sz val="9"/>
        <color rgb="FF000000"/>
        <rFont val="Helvetica"/>
      </rPr>
      <t xml:space="preserve">Fuente: </t>
    </r>
    <r>
      <rPr>
        <sz val="9"/>
        <color rgb="FF000000"/>
        <rFont val="Helvetica"/>
      </rPr>
      <t>Ministerio del Trabajo (</t>
    </r>
    <r>
      <rPr>
        <u/>
        <sz val="9"/>
        <color rgb="FF0000FF"/>
        <rFont val="Helvetica"/>
      </rPr>
      <t>www.mintrabajo.gov.co</t>
    </r>
    <r>
      <rPr>
        <sz val="9"/>
        <color rgb="FF000000"/>
        <rFont val="Helvetica"/>
      </rPr>
      <t>) y decretos del Gobierno Nacional (</t>
    </r>
    <r>
      <rPr>
        <u/>
        <sz val="9"/>
        <color rgb="FF0000FF"/>
        <rFont val="Helvetica"/>
      </rPr>
      <t>www.presidencia.gov.co</t>
    </r>
    <r>
      <rPr>
        <sz val="9"/>
        <color rgb="FF000000"/>
        <rFont val="Helvetica"/>
      </rPr>
      <t>).</t>
    </r>
  </si>
  <si>
    <r>
      <rPr>
        <sz val="9"/>
        <color rgb="FF000000"/>
        <rFont val="Helvetica"/>
      </rPr>
      <t xml:space="preserve"> </t>
    </r>
    <r>
      <rPr>
        <b/>
        <sz val="9"/>
        <color rgb="FF000000"/>
        <rFont val="Helvetica"/>
      </rPr>
      <t xml:space="preserve">Nota: </t>
    </r>
    <r>
      <rPr>
        <sz val="9"/>
        <color rgb="FF000000"/>
        <rFont val="Helvetica"/>
      </rPr>
      <t xml:space="preserve"> desde el 1 de julio de 1984 se unificó el salario mínimo para todos los sectores de la economía.</t>
    </r>
  </si>
  <si>
    <r>
      <rPr>
        <sz val="9"/>
        <color rgb="FF000000"/>
        <rFont val="Helvetica"/>
      </rPr>
      <t xml:space="preserve"> </t>
    </r>
    <r>
      <rPr>
        <b/>
        <sz val="9"/>
        <color rgb="FF000000"/>
        <rFont val="Helvetica"/>
      </rPr>
      <t>¹</t>
    </r>
    <r>
      <rPr>
        <sz val="9"/>
        <color rgb="FF000000"/>
        <rFont val="Helvetica"/>
      </rPr>
      <t xml:space="preserve"> Variación porcentual con respecto al dato del año imediatamente anterior. </t>
    </r>
  </si>
  <si>
    <r>
      <rPr>
        <sz val="9"/>
        <color rgb="FF000000"/>
        <rFont val="Helvetica"/>
      </rPr>
      <t xml:space="preserve"> </t>
    </r>
    <r>
      <rPr>
        <b/>
        <sz val="9"/>
        <color rgb="FF000000"/>
        <rFont val="Helvetica"/>
      </rPr>
      <t xml:space="preserve">(N/A) </t>
    </r>
    <r>
      <rPr>
        <sz val="9"/>
        <color rgb="FF000000"/>
        <rFont val="Helvetica"/>
      </rPr>
      <t xml:space="preserve"> No aplica</t>
    </r>
  </si>
  <si>
    <r>
      <rPr>
        <sz val="9"/>
        <color rgb="FF000000"/>
        <rFont val="Helvetica"/>
      </rPr>
      <t xml:space="preserve"> </t>
    </r>
    <r>
      <rPr>
        <i/>
        <sz val="9"/>
        <color rgb="FF000000"/>
        <rFont val="Helvetica"/>
      </rPr>
      <t>Banco de la República - Gerencia Técnica - información extraída de la bodega de datos -Serankua- el 08/10/2018 09:13:42</t>
    </r>
  </si>
  <si>
    <t xml:space="preserve">ANEXO 
EXPERIENCIA  REQUERIDA DE LA 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</si>
</sst>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164" formatCode="_-* #,##0.00_-;\-* #,##0.00_-;_-* &quot;-&quot;_-;_-@"/>
    <numFmt numFmtId="165" formatCode="dd/mm/yy"/>
    <numFmt numFmtId="166" formatCode="_-&quot;$&quot;\ * #,##0_-;\-&quot;$&quot;\ * #,##0_-;_-&quot;$&quot;\ * &quot;-&quot;_-;_-@"/>
    <numFmt numFmtId="167" formatCode="[$$]\ #,##0.00;\-[$$]\ #,##0.00"/>
  </numFmts>
  <fonts count="36">
    <font>
      <sz val="10"/>
      <color rgb="FF000000"/>
      <name val="Arial"/>
      <scheme val="minor"/>
    </font>
    <font>
      <sz val="8"/>
      <color theme="1"/>
      <name val="Arial"/>
    </font>
    <font>
      <sz val="10"/>
      <color theme="1"/>
      <name val="Arial"/>
    </font>
    <font>
      <b/>
      <sz val="20"/>
      <color theme="1"/>
      <name val="Arial"/>
    </font>
    <font>
      <sz val="13"/>
      <color theme="1"/>
      <name val="Arial"/>
    </font>
    <font>
      <b/>
      <sz val="10"/>
      <color rgb="FF000000"/>
      <name val="Arial"/>
    </font>
    <font>
      <sz val="10"/>
      <name val="Arial"/>
    </font>
    <font>
      <b/>
      <sz val="10"/>
      <color theme="1"/>
      <name val="Arial"/>
    </font>
    <font>
      <sz val="10"/>
      <color rgb="FF000000"/>
      <name val="Arial"/>
    </font>
    <font>
      <sz val="14"/>
      <color rgb="FF000000"/>
      <name val="Arial"/>
    </font>
    <font>
      <sz val="9"/>
      <color theme="1"/>
      <name val="Arial"/>
    </font>
    <font>
      <b/>
      <sz val="16"/>
      <color theme="1"/>
      <name val="Arial"/>
    </font>
    <font>
      <b/>
      <sz val="17"/>
      <color theme="1"/>
      <name val="Arial"/>
    </font>
    <font>
      <b/>
      <sz val="9"/>
      <color theme="1"/>
      <name val="Arial"/>
    </font>
    <font>
      <b/>
      <sz val="12"/>
      <color rgb="FFFFFFFF"/>
      <name val="Arial"/>
    </font>
    <font>
      <sz val="12"/>
      <color theme="1"/>
      <name val="Arial"/>
    </font>
    <font>
      <sz val="12"/>
      <color rgb="FF000000"/>
      <name val="Arial"/>
    </font>
    <font>
      <b/>
      <sz val="12"/>
      <color theme="1"/>
      <name val="Arial"/>
    </font>
    <font>
      <b/>
      <sz val="13"/>
      <color theme="1"/>
      <name val="Arial"/>
    </font>
    <font>
      <b/>
      <sz val="13"/>
      <color rgb="FFFFFFFF"/>
      <name val="Arial"/>
    </font>
    <font>
      <b/>
      <sz val="11"/>
      <color rgb="FF333399"/>
      <name val="Calibri"/>
    </font>
    <font>
      <sz val="11"/>
      <color theme="1"/>
      <name val="Calibri"/>
    </font>
    <font>
      <sz val="11"/>
      <color rgb="FF333399"/>
      <name val="Calibri"/>
    </font>
    <font>
      <sz val="9"/>
      <color theme="1"/>
      <name val="Helvetica Neue"/>
    </font>
    <font>
      <b/>
      <sz val="11"/>
      <color theme="1"/>
      <name val="Calibri"/>
    </font>
    <font>
      <sz val="11"/>
      <color rgb="FF4D5156"/>
      <name val="Arial"/>
    </font>
    <font>
      <u/>
      <sz val="11"/>
      <color theme="1"/>
      <name val="Calibri"/>
    </font>
    <font>
      <b/>
      <sz val="14"/>
      <color rgb="FF000000"/>
      <name val="Arial"/>
    </font>
    <font>
      <b/>
      <sz val="14"/>
      <color rgb="FFFF0000"/>
      <name val="Arial"/>
    </font>
    <font>
      <sz val="14"/>
      <color theme="1"/>
      <name val="Arial"/>
    </font>
    <font>
      <b/>
      <sz val="14"/>
      <color theme="1"/>
      <name val="Arial"/>
    </font>
    <font>
      <b/>
      <sz val="12"/>
      <color rgb="FFFF0000"/>
      <name val="Arial"/>
    </font>
    <font>
      <sz val="9"/>
      <color rgb="FF000000"/>
      <name val="Helvetica"/>
    </font>
    <font>
      <i/>
      <sz val="9"/>
      <color rgb="FF000000"/>
      <name val="Helvetica"/>
    </font>
    <font>
      <b/>
      <sz val="9"/>
      <color rgb="FF000000"/>
      <name val="Helvetica"/>
    </font>
    <font>
      <u/>
      <sz val="9"/>
      <color rgb="FF0000FF"/>
      <name val="Helvetica"/>
    </font>
  </fonts>
  <fills count="9">
    <fill>
      <patternFill patternType="none"/>
    </fill>
    <fill>
      <patternFill patternType="gray125"/>
    </fill>
    <fill>
      <patternFill patternType="solid">
        <fgColor rgb="FFD8D8D8"/>
        <bgColor rgb="FFD8D8D8"/>
      </patternFill>
    </fill>
    <fill>
      <patternFill patternType="solid">
        <fgColor rgb="FFDEEAF6"/>
        <bgColor rgb="FFDEEAF6"/>
      </patternFill>
    </fill>
    <fill>
      <patternFill patternType="solid">
        <fgColor rgb="FFFFFFFF"/>
        <bgColor rgb="FFFFFFFF"/>
      </patternFill>
    </fill>
    <fill>
      <patternFill patternType="solid">
        <fgColor rgb="FF003366"/>
        <bgColor rgb="FF003366"/>
      </patternFill>
    </fill>
    <fill>
      <patternFill patternType="solid">
        <fgColor rgb="FF8EAADB"/>
        <bgColor rgb="FF8EAADB"/>
      </patternFill>
    </fill>
    <fill>
      <patternFill patternType="solid">
        <fgColor rgb="FFCFE0F1"/>
        <bgColor rgb="FFCFE0F1"/>
      </patternFill>
    </fill>
    <fill>
      <patternFill patternType="solid">
        <fgColor rgb="FFF2F5F9"/>
        <bgColor rgb="FFF2F5F9"/>
      </patternFill>
    </fill>
  </fills>
  <borders count="18">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style="hair">
        <color rgb="FF000000"/>
      </right>
      <top style="hair">
        <color rgb="FF000000"/>
      </top>
      <bottom/>
      <diagonal/>
    </border>
    <border>
      <left/>
      <right/>
      <top style="hair">
        <color rgb="FF000000"/>
      </top>
      <bottom style="hair">
        <color rgb="FF000000"/>
      </bottom>
      <diagonal/>
    </border>
    <border>
      <left/>
      <right/>
      <top/>
      <bottom style="hair">
        <color rgb="FF000000"/>
      </bottom>
      <diagonal/>
    </border>
    <border>
      <left/>
      <right/>
      <top/>
      <bottom style="thick">
        <color rgb="FFA3B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7">
    <xf numFmtId="0" fontId="0" fillId="0" borderId="0" xfId="0"/>
    <xf numFmtId="0" fontId="1" fillId="0" borderId="0" xfId="0" applyFont="1"/>
    <xf numFmtId="0" fontId="2" fillId="0" borderId="0" xfId="0" applyFont="1" applyAlignment="1">
      <alignment horizontal="center" vertical="center"/>
    </xf>
    <xf numFmtId="0" fontId="4" fillId="0" borderId="0" xfId="0" applyFont="1" applyAlignment="1">
      <alignment wrapText="1"/>
    </xf>
    <xf numFmtId="0" fontId="2" fillId="0" borderId="0" xfId="0" applyFont="1"/>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2" fillId="2" borderId="1" xfId="0" applyFont="1" applyFill="1" applyBorder="1"/>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xf numFmtId="0" fontId="10" fillId="0" borderId="0" xfId="0" applyFont="1"/>
    <xf numFmtId="8" fontId="12" fillId="4" borderId="13" xfId="0" applyNumberFormat="1" applyFont="1" applyFill="1" applyBorder="1" applyAlignment="1">
      <alignment horizontal="center" vertical="center" wrapText="1"/>
    </xf>
    <xf numFmtId="6" fontId="13" fillId="0" borderId="0" xfId="0" applyNumberFormat="1" applyFont="1" applyAlignment="1">
      <alignment vertical="center" wrapText="1"/>
    </xf>
    <xf numFmtId="0" fontId="10" fillId="0" borderId="0" xfId="0" applyFont="1" applyAlignment="1">
      <alignment vertical="center"/>
    </xf>
    <xf numFmtId="164" fontId="12" fillId="0" borderId="6" xfId="0" applyNumberFormat="1" applyFont="1" applyBorder="1" applyAlignment="1">
      <alignment horizontal="center" vertical="center" wrapText="1"/>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165" fontId="16" fillId="2" borderId="1" xfId="0" applyNumberFormat="1" applyFont="1" applyFill="1" applyBorder="1" applyAlignment="1">
      <alignment horizontal="center" vertical="center" wrapText="1"/>
    </xf>
    <xf numFmtId="1" fontId="15" fillId="0" borderId="1" xfId="0" applyNumberFormat="1" applyFont="1" applyBorder="1" applyAlignment="1">
      <alignment horizontal="center" vertical="center" wrapText="1"/>
    </xf>
    <xf numFmtId="166" fontId="4" fillId="2" borderId="1" xfId="0" applyNumberFormat="1" applyFont="1" applyFill="1" applyBorder="1" applyAlignment="1">
      <alignment vertical="center" wrapText="1"/>
    </xf>
    <xf numFmtId="9" fontId="4" fillId="2" borderId="1" xfId="0" applyNumberFormat="1" applyFont="1" applyFill="1" applyBorder="1" applyAlignment="1">
      <alignment vertical="center" wrapText="1"/>
    </xf>
    <xf numFmtId="166" fontId="4" fillId="0" borderId="1" xfId="0" applyNumberFormat="1" applyFont="1" applyBorder="1" applyAlignment="1">
      <alignment vertical="center" wrapText="1"/>
    </xf>
    <xf numFmtId="164" fontId="4" fillId="2" borderId="1" xfId="0" applyNumberFormat="1" applyFont="1" applyFill="1" applyBorder="1" applyAlignment="1">
      <alignment vertical="center" wrapText="1"/>
    </xf>
    <xf numFmtId="0" fontId="15" fillId="0" borderId="1" xfId="0" applyFont="1" applyBorder="1" applyAlignment="1">
      <alignment wrapText="1"/>
    </xf>
    <xf numFmtId="3" fontId="17" fillId="0" borderId="1" xfId="0" applyNumberFormat="1" applyFont="1" applyBorder="1" applyAlignment="1">
      <alignment horizontal="center" wrapText="1"/>
    </xf>
    <xf numFmtId="166" fontId="18" fillId="0" borderId="1" xfId="0" applyNumberFormat="1" applyFont="1" applyBorder="1" applyAlignment="1">
      <alignment vertical="center" wrapText="1"/>
    </xf>
    <xf numFmtId="4" fontId="17" fillId="0" borderId="1" xfId="0" applyNumberFormat="1" applyFont="1" applyBorder="1" applyAlignment="1">
      <alignment horizontal="center" wrapText="1"/>
    </xf>
    <xf numFmtId="4" fontId="8" fillId="0" borderId="0" xfId="0" applyNumberFormat="1" applyFont="1"/>
    <xf numFmtId="0" fontId="18" fillId="0" borderId="1" xfId="0" applyFont="1" applyBorder="1" applyAlignment="1">
      <alignment wrapText="1"/>
    </xf>
    <xf numFmtId="3" fontId="18" fillId="0" borderId="1" xfId="0" applyNumberFormat="1" applyFont="1" applyBorder="1" applyAlignment="1">
      <alignment horizontal="center" wrapText="1"/>
    </xf>
    <xf numFmtId="0" fontId="19" fillId="5" borderId="1" xfId="0" applyFont="1" applyFill="1" applyBorder="1" applyAlignment="1">
      <alignment horizontal="center" vertical="center" wrapText="1"/>
    </xf>
    <xf numFmtId="0" fontId="8" fillId="0" borderId="0" xfId="0" applyFont="1" applyAlignment="1">
      <alignment horizontal="right"/>
    </xf>
    <xf numFmtId="0" fontId="8" fillId="0" borderId="14" xfId="0" applyFont="1" applyBorder="1"/>
    <xf numFmtId="0" fontId="8" fillId="0" borderId="15" xfId="0" applyFont="1" applyBorder="1"/>
    <xf numFmtId="0" fontId="7" fillId="0" borderId="0" xfId="0" applyFont="1" applyAlignment="1">
      <alignment horizontal="left" wrapText="1"/>
    </xf>
    <xf numFmtId="0" fontId="15" fillId="0" borderId="0" xfId="0" applyFont="1" applyAlignment="1">
      <alignment wrapText="1"/>
    </xf>
    <xf numFmtId="0" fontId="15" fillId="0" borderId="0" xfId="0" applyFont="1" applyAlignment="1">
      <alignment horizontal="left" wrapText="1"/>
    </xf>
    <xf numFmtId="0" fontId="21" fillId="0" borderId="0" xfId="0" applyFont="1"/>
    <xf numFmtId="0" fontId="21" fillId="0" borderId="0" xfId="0" applyFont="1" applyAlignment="1">
      <alignment horizontal="center" vertical="top" wrapText="1"/>
    </xf>
    <xf numFmtId="0" fontId="23" fillId="0" borderId="0" xfId="0" applyFont="1" applyAlignment="1">
      <alignment horizontal="left" wrapText="1"/>
    </xf>
    <xf numFmtId="0" fontId="24" fillId="4" borderId="17" xfId="0" applyFont="1" applyFill="1" applyBorder="1" applyAlignment="1">
      <alignment horizontal="center" vertical="center" wrapText="1"/>
    </xf>
    <xf numFmtId="1" fontId="21" fillId="7" borderId="17" xfId="0" applyNumberFormat="1" applyFont="1" applyFill="1" applyBorder="1" applyAlignment="1">
      <alignment horizontal="right" vertical="center" wrapText="1"/>
    </xf>
    <xf numFmtId="167" fontId="21" fillId="4" borderId="17" xfId="0" applyNumberFormat="1" applyFont="1" applyFill="1" applyBorder="1" applyAlignment="1">
      <alignment horizontal="right" vertical="center" wrapText="1"/>
    </xf>
    <xf numFmtId="10" fontId="21" fillId="4" borderId="17" xfId="0" applyNumberFormat="1" applyFont="1" applyFill="1" applyBorder="1" applyAlignment="1">
      <alignment horizontal="right" vertical="center" wrapText="1"/>
    </xf>
    <xf numFmtId="0" fontId="21" fillId="4" borderId="17" xfId="0" applyFont="1" applyFill="1" applyBorder="1" applyAlignment="1">
      <alignment horizontal="right" vertical="center" wrapText="1"/>
    </xf>
    <xf numFmtId="167" fontId="21" fillId="8" borderId="17" xfId="0" applyNumberFormat="1" applyFont="1" applyFill="1" applyBorder="1" applyAlignment="1">
      <alignment horizontal="right" vertical="center" wrapText="1"/>
    </xf>
    <xf numFmtId="10" fontId="21" fillId="8" borderId="17" xfId="0" applyNumberFormat="1" applyFont="1" applyFill="1" applyBorder="1" applyAlignment="1">
      <alignment horizontal="right" vertical="center" wrapText="1"/>
    </xf>
    <xf numFmtId="0" fontId="21" fillId="8" borderId="17" xfId="0" applyFont="1" applyFill="1" applyBorder="1" applyAlignment="1">
      <alignment horizontal="right" vertical="center" wrapText="1"/>
    </xf>
    <xf numFmtId="0" fontId="21" fillId="0" borderId="17" xfId="0" applyFont="1" applyBorder="1"/>
    <xf numFmtId="167" fontId="21" fillId="8" borderId="17" xfId="0" applyNumberFormat="1" applyFont="1" applyFill="1" applyBorder="1" applyAlignment="1">
      <alignment horizontal="right" vertical="center"/>
    </xf>
    <xf numFmtId="10" fontId="21" fillId="8" borderId="17" xfId="0" applyNumberFormat="1" applyFont="1" applyFill="1" applyBorder="1" applyAlignment="1">
      <alignment horizontal="right" vertical="center"/>
    </xf>
    <xf numFmtId="0" fontId="21" fillId="8" borderId="17" xfId="0" applyFont="1" applyFill="1" applyBorder="1" applyAlignment="1">
      <alignment horizontal="right" vertical="center"/>
    </xf>
    <xf numFmtId="167" fontId="21" fillId="4" borderId="17" xfId="0" applyNumberFormat="1" applyFont="1" applyFill="1" applyBorder="1" applyAlignment="1">
      <alignment horizontal="right" vertical="center"/>
    </xf>
    <xf numFmtId="10" fontId="21" fillId="4" borderId="17" xfId="0" applyNumberFormat="1" applyFont="1" applyFill="1" applyBorder="1" applyAlignment="1">
      <alignment horizontal="right" vertical="center"/>
    </xf>
    <xf numFmtId="0" fontId="21" fillId="4" borderId="17" xfId="0" applyFont="1" applyFill="1" applyBorder="1" applyAlignment="1">
      <alignment horizontal="right" vertical="center"/>
    </xf>
    <xf numFmtId="0" fontId="25" fillId="4" borderId="17" xfId="0" applyFont="1" applyFill="1" applyBorder="1" applyAlignment="1">
      <alignment horizontal="right"/>
    </xf>
    <xf numFmtId="0" fontId="21" fillId="0" borderId="0" xfId="0" applyFont="1" applyAlignment="1">
      <alignment horizontal="left" vertical="top" wrapText="1"/>
    </xf>
    <xf numFmtId="0" fontId="26" fillId="0" borderId="0" xfId="0" applyFont="1" applyAlignment="1">
      <alignment horizontal="left" vertical="top" wrapText="1"/>
    </xf>
    <xf numFmtId="0" fontId="8" fillId="0" borderId="0" xfId="0" applyFont="1" applyAlignment="1">
      <alignment horizontal="right"/>
    </xf>
    <xf numFmtId="0" fontId="0" fillId="0" borderId="0" xfId="0"/>
    <xf numFmtId="0" fontId="8" fillId="0" borderId="15" xfId="0" applyFont="1" applyBorder="1" applyAlignment="1">
      <alignment horizontal="center"/>
    </xf>
    <xf numFmtId="0" fontId="6" fillId="0" borderId="15" xfId="0" applyFont="1" applyBorder="1"/>
    <xf numFmtId="0" fontId="5" fillId="0" borderId="2" xfId="0" applyFont="1" applyBorder="1" applyAlignment="1">
      <alignment horizontal="center" vertical="center" wrapText="1"/>
    </xf>
    <xf numFmtId="0" fontId="6" fillId="0" borderId="3" xfId="0" applyFont="1" applyBorder="1"/>
    <xf numFmtId="15" fontId="2" fillId="2" borderId="2" xfId="0" applyNumberFormat="1" applyFont="1" applyFill="1" applyBorder="1" applyAlignment="1">
      <alignment horizontal="center" vertical="center" wrapText="1"/>
    </xf>
    <xf numFmtId="3" fontId="17" fillId="0" borderId="2" xfId="0" applyNumberFormat="1" applyFont="1" applyBorder="1" applyAlignment="1">
      <alignment horizontal="center" wrapText="1"/>
    </xf>
    <xf numFmtId="0" fontId="6" fillId="0" borderId="14" xfId="0" applyFont="1" applyBorder="1"/>
    <xf numFmtId="0" fontId="18" fillId="0" borderId="5" xfId="0" applyFont="1" applyBorder="1" applyAlignment="1">
      <alignment horizontal="center" wrapText="1"/>
    </xf>
    <xf numFmtId="0" fontId="6" fillId="0" borderId="6" xfId="0" applyFont="1" applyBorder="1"/>
    <xf numFmtId="0" fontId="6" fillId="0" borderId="8" xfId="0" applyFont="1" applyBorder="1"/>
    <xf numFmtId="0" fontId="6" fillId="0" borderId="9" xfId="0" applyFont="1" applyBorder="1"/>
    <xf numFmtId="166" fontId="4" fillId="0" borderId="4" xfId="0" applyNumberFormat="1" applyFont="1" applyBorder="1" applyAlignment="1">
      <alignment horizontal="center" vertical="center" wrapText="1"/>
    </xf>
    <xf numFmtId="0" fontId="6" fillId="0" borderId="7" xfId="0" applyFont="1" applyBorder="1"/>
    <xf numFmtId="0" fontId="18" fillId="0" borderId="4" xfId="0" applyFont="1" applyBorder="1" applyAlignment="1">
      <alignment horizontal="left" wrapText="1"/>
    </xf>
    <xf numFmtId="4" fontId="18" fillId="0" borderId="4" xfId="0" applyNumberFormat="1" applyFont="1" applyBorder="1" applyAlignment="1">
      <alignment horizontal="center" wrapText="1"/>
    </xf>
    <xf numFmtId="0" fontId="18" fillId="0" borderId="5"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10" fontId="18" fillId="0" borderId="4" xfId="0" applyNumberFormat="1" applyFont="1" applyBorder="1" applyAlignment="1">
      <alignment horizontal="center" vertical="center" wrapText="1"/>
    </xf>
    <xf numFmtId="0" fontId="4" fillId="0" borderId="2" xfId="0" applyFont="1" applyBorder="1" applyAlignment="1">
      <alignment horizontal="left" vertical="center" wrapText="1"/>
    </xf>
    <xf numFmtId="0" fontId="17" fillId="0" borderId="2" xfId="0" applyFont="1" applyBorder="1" applyAlignment="1">
      <alignment horizont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7" fillId="0" borderId="4" xfId="0" applyFont="1" applyBorder="1" applyAlignment="1">
      <alignment horizontal="center" vertical="center"/>
    </xf>
    <xf numFmtId="0" fontId="9" fillId="0" borderId="0" xfId="0" applyFont="1" applyAlignment="1">
      <alignment horizontal="left" wrapText="1"/>
    </xf>
    <xf numFmtId="0" fontId="2" fillId="2" borderId="5" xfId="0" applyFont="1" applyFill="1" applyBorder="1" applyAlignment="1">
      <alignment horizontal="center" vertical="center"/>
    </xf>
    <xf numFmtId="0" fontId="11" fillId="3" borderId="10" xfId="0" applyFont="1" applyFill="1" applyBorder="1" applyAlignment="1">
      <alignment horizontal="center" vertical="center"/>
    </xf>
    <xf numFmtId="0" fontId="6" fillId="0" borderId="11" xfId="0" applyFont="1" applyBorder="1"/>
    <xf numFmtId="0" fontId="6" fillId="0" borderId="12" xfId="0" applyFont="1" applyBorder="1"/>
    <xf numFmtId="0" fontId="11" fillId="3" borderId="2" xfId="0" applyFont="1" applyFill="1" applyBorder="1" applyAlignment="1">
      <alignment horizontal="center" vertical="center"/>
    </xf>
    <xf numFmtId="0" fontId="20" fillId="0" borderId="0" xfId="0" applyFont="1" applyAlignment="1">
      <alignment horizontal="left" vertical="top" wrapText="1"/>
    </xf>
    <xf numFmtId="0" fontId="22" fillId="0" borderId="16" xfId="0" applyFont="1" applyBorder="1" applyAlignment="1">
      <alignment horizontal="left" vertical="top" wrapText="1"/>
    </xf>
    <xf numFmtId="0" fontId="6" fillId="0" borderId="1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914400</xdr:colOff>
      <xdr:row>1</xdr:row>
      <xdr:rowOff>314325</xdr:rowOff>
    </xdr:from>
    <xdr:ext cx="762000" cy="781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presidenc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showGridLines="0" tabSelected="1" zoomScale="55" zoomScaleNormal="55" workbookViewId="0">
      <selection activeCell="C10" sqref="C10:K10"/>
    </sheetView>
  </sheetViews>
  <sheetFormatPr baseColWidth="10" defaultColWidth="12.5703125" defaultRowHeight="15" customHeight="1"/>
  <cols>
    <col min="1" max="1" width="2" customWidth="1"/>
    <col min="2" max="2" width="11.42578125" customWidth="1"/>
    <col min="3" max="3" width="49.42578125" customWidth="1"/>
    <col min="4" max="4" width="52.85546875" customWidth="1"/>
    <col min="5" max="5" width="27.85546875" customWidth="1"/>
    <col min="6" max="6" width="36.42578125" customWidth="1"/>
    <col min="7" max="7" width="27.42578125" customWidth="1"/>
    <col min="8" max="8" width="27.85546875" customWidth="1"/>
    <col min="9" max="9" width="25.140625" customWidth="1"/>
    <col min="10" max="10" width="29.140625" customWidth="1"/>
    <col min="11" max="11" width="30.85546875" customWidth="1"/>
    <col min="12" max="12" width="25.140625" customWidth="1"/>
    <col min="13" max="13" width="17.42578125" customWidth="1"/>
    <col min="14" max="28" width="11.42578125" customWidth="1"/>
  </cols>
  <sheetData>
    <row r="1" spans="1:28" ht="25.5" customHeight="1">
      <c r="A1" s="1"/>
      <c r="B1" s="2"/>
      <c r="C1" s="85"/>
      <c r="D1" s="86" t="s">
        <v>95</v>
      </c>
      <c r="E1" s="63"/>
      <c r="F1" s="63"/>
      <c r="G1" s="63"/>
      <c r="H1" s="63"/>
      <c r="I1" s="63"/>
      <c r="J1" s="63"/>
      <c r="K1" s="63"/>
      <c r="L1" s="3"/>
      <c r="M1" s="3"/>
      <c r="N1" s="3"/>
      <c r="O1" s="3"/>
      <c r="P1" s="3"/>
      <c r="Q1" s="3"/>
      <c r="R1" s="3"/>
      <c r="S1" s="3"/>
      <c r="T1" s="3"/>
      <c r="U1" s="3"/>
      <c r="V1" s="3"/>
      <c r="W1" s="3"/>
      <c r="X1" s="3"/>
      <c r="Y1" s="3"/>
      <c r="Z1" s="3"/>
      <c r="AA1" s="3"/>
      <c r="AB1" s="3"/>
    </row>
    <row r="2" spans="1:28" ht="25.5" customHeight="1">
      <c r="B2" s="2"/>
      <c r="C2" s="63"/>
      <c r="D2" s="63"/>
      <c r="E2" s="63"/>
      <c r="F2" s="63"/>
      <c r="G2" s="63"/>
      <c r="H2" s="63"/>
      <c r="I2" s="63"/>
      <c r="J2" s="63"/>
      <c r="K2" s="63"/>
      <c r="L2" s="3"/>
      <c r="M2" s="3"/>
      <c r="N2" s="3"/>
      <c r="O2" s="3"/>
      <c r="P2" s="3"/>
      <c r="Q2" s="3"/>
      <c r="R2" s="3"/>
      <c r="S2" s="3"/>
      <c r="T2" s="3"/>
      <c r="U2" s="3"/>
      <c r="V2" s="3"/>
      <c r="W2" s="3"/>
      <c r="X2" s="3"/>
      <c r="Y2" s="3"/>
      <c r="Z2" s="3"/>
      <c r="AA2" s="3"/>
      <c r="AB2" s="3"/>
    </row>
    <row r="3" spans="1:28" ht="25.5" customHeight="1">
      <c r="B3" s="2"/>
      <c r="C3" s="63"/>
      <c r="D3" s="63"/>
      <c r="E3" s="63"/>
      <c r="F3" s="63"/>
      <c r="G3" s="63"/>
      <c r="H3" s="63"/>
      <c r="I3" s="63"/>
      <c r="J3" s="63"/>
      <c r="K3" s="63"/>
      <c r="L3" s="3"/>
      <c r="M3" s="3"/>
      <c r="N3" s="3"/>
      <c r="O3" s="3"/>
      <c r="P3" s="3"/>
      <c r="Q3" s="3"/>
      <c r="R3" s="3"/>
      <c r="S3" s="3"/>
      <c r="T3" s="3"/>
      <c r="U3" s="3"/>
      <c r="V3" s="3"/>
      <c r="W3" s="3"/>
      <c r="X3" s="3"/>
      <c r="Y3" s="3"/>
      <c r="Z3" s="3"/>
      <c r="AA3" s="3"/>
      <c r="AB3" s="3"/>
    </row>
    <row r="4" spans="1:28" ht="23.25" customHeight="1">
      <c r="B4" s="2"/>
      <c r="C4" s="63"/>
      <c r="D4" s="63"/>
      <c r="E4" s="63"/>
      <c r="F4" s="63"/>
      <c r="G4" s="63"/>
      <c r="H4" s="63"/>
      <c r="I4" s="63"/>
      <c r="J4" s="63"/>
      <c r="K4" s="63"/>
      <c r="L4" s="3"/>
      <c r="M4" s="3"/>
      <c r="N4" s="3"/>
      <c r="O4" s="3"/>
      <c r="P4" s="3"/>
      <c r="Q4" s="3"/>
      <c r="R4" s="3"/>
      <c r="S4" s="3"/>
      <c r="T4" s="3"/>
      <c r="U4" s="3"/>
      <c r="V4" s="3"/>
      <c r="W4" s="3"/>
      <c r="X4" s="3"/>
      <c r="Y4" s="3"/>
      <c r="Z4" s="3"/>
      <c r="AA4" s="3"/>
      <c r="AB4" s="3"/>
    </row>
    <row r="5" spans="1:28" ht="27" customHeight="1">
      <c r="B5" s="2"/>
      <c r="C5" s="63"/>
      <c r="D5" s="63"/>
      <c r="E5" s="63"/>
      <c r="F5" s="63"/>
      <c r="G5" s="63"/>
      <c r="H5" s="63"/>
      <c r="I5" s="63"/>
      <c r="J5" s="63"/>
      <c r="K5" s="63"/>
      <c r="L5" s="3"/>
      <c r="M5" s="3"/>
      <c r="N5" s="3"/>
      <c r="O5" s="3"/>
      <c r="P5" s="3"/>
      <c r="Q5" s="3"/>
      <c r="R5" s="3"/>
      <c r="S5" s="3"/>
      <c r="T5" s="3"/>
      <c r="U5" s="3"/>
      <c r="V5" s="3"/>
      <c r="W5" s="3"/>
      <c r="X5" s="3"/>
      <c r="Y5" s="3"/>
      <c r="Z5" s="3"/>
      <c r="AA5" s="3"/>
      <c r="AB5" s="3"/>
    </row>
    <row r="6" spans="1:28" ht="34.5" customHeight="1">
      <c r="B6" s="4"/>
      <c r="C6" s="5" t="s">
        <v>0</v>
      </c>
      <c r="D6" s="68"/>
      <c r="E6" s="67"/>
      <c r="F6" s="6" t="s">
        <v>1</v>
      </c>
      <c r="G6" s="7"/>
      <c r="H6" s="66" t="s">
        <v>2</v>
      </c>
      <c r="I6" s="67"/>
      <c r="J6" s="68"/>
      <c r="K6" s="67"/>
      <c r="U6" s="4"/>
      <c r="V6" s="4"/>
      <c r="W6" s="4"/>
      <c r="X6" s="4"/>
      <c r="Y6" s="4"/>
      <c r="Z6" s="4"/>
    </row>
    <row r="7" spans="1:28" ht="34.5" customHeight="1">
      <c r="B7" s="4"/>
      <c r="C7" s="87" t="s">
        <v>3</v>
      </c>
      <c r="D7" s="89"/>
      <c r="E7" s="72"/>
      <c r="F7" s="6" t="s">
        <v>4</v>
      </c>
      <c r="G7" s="7"/>
      <c r="H7" s="66" t="s">
        <v>5</v>
      </c>
      <c r="I7" s="67"/>
      <c r="J7" s="68"/>
      <c r="K7" s="67"/>
      <c r="U7" s="4"/>
      <c r="V7" s="4"/>
      <c r="W7" s="4"/>
      <c r="X7" s="4"/>
      <c r="Y7" s="4"/>
      <c r="Z7" s="4"/>
    </row>
    <row r="8" spans="1:28" ht="34.5" customHeight="1">
      <c r="B8" s="4"/>
      <c r="C8" s="76"/>
      <c r="D8" s="73"/>
      <c r="E8" s="74"/>
      <c r="F8" s="6" t="s">
        <v>6</v>
      </c>
      <c r="G8" s="7"/>
      <c r="H8" s="66" t="s">
        <v>7</v>
      </c>
      <c r="I8" s="67"/>
      <c r="J8" s="68"/>
      <c r="K8" s="67"/>
      <c r="U8" s="4"/>
      <c r="V8" s="4"/>
      <c r="W8" s="4"/>
      <c r="X8" s="4"/>
      <c r="Y8" s="4"/>
      <c r="Z8" s="4"/>
    </row>
    <row r="9" spans="1:28" ht="14.25" customHeight="1">
      <c r="B9" s="8"/>
      <c r="C9" s="9"/>
      <c r="D9" s="8"/>
      <c r="E9" s="8"/>
      <c r="F9" s="9"/>
      <c r="G9" s="8"/>
      <c r="H9" s="8"/>
      <c r="I9" s="8"/>
      <c r="J9" s="8"/>
      <c r="K9" s="8"/>
      <c r="U9" s="8"/>
      <c r="V9" s="8"/>
      <c r="W9" s="10"/>
      <c r="X9" s="10"/>
      <c r="Y9" s="10"/>
      <c r="Z9" s="10"/>
    </row>
    <row r="10" spans="1:28" ht="90" customHeight="1">
      <c r="C10" s="88" t="s">
        <v>8</v>
      </c>
      <c r="D10" s="63"/>
      <c r="E10" s="63"/>
      <c r="F10" s="63"/>
      <c r="G10" s="63"/>
      <c r="H10" s="63"/>
      <c r="I10" s="63"/>
      <c r="J10" s="63"/>
      <c r="K10" s="63"/>
      <c r="U10" s="11"/>
      <c r="V10" s="11"/>
      <c r="W10" s="11"/>
      <c r="X10" s="11"/>
      <c r="Y10" s="11"/>
      <c r="Z10" s="11"/>
    </row>
    <row r="11" spans="1:28" ht="15" customHeight="1">
      <c r="B11" s="8"/>
      <c r="C11" s="9"/>
      <c r="D11" s="8"/>
      <c r="E11" s="8"/>
      <c r="F11" s="9"/>
      <c r="G11" s="8"/>
      <c r="H11" s="8"/>
      <c r="I11" s="8"/>
      <c r="J11" s="8"/>
      <c r="K11" s="8"/>
      <c r="U11" s="8"/>
      <c r="V11" s="8"/>
      <c r="W11" s="10"/>
      <c r="X11" s="10"/>
      <c r="Y11" s="10"/>
      <c r="Z11" s="10"/>
    </row>
    <row r="12" spans="1:28" ht="34.5" customHeight="1">
      <c r="B12" s="90" t="s">
        <v>9</v>
      </c>
      <c r="C12" s="91"/>
      <c r="D12" s="91"/>
      <c r="E12" s="92"/>
      <c r="F12" s="12">
        <v>362292000</v>
      </c>
      <c r="G12" s="13"/>
      <c r="H12" s="14"/>
      <c r="I12" s="14"/>
      <c r="J12" s="14"/>
      <c r="K12" s="14"/>
      <c r="U12" s="14"/>
      <c r="V12" s="14"/>
      <c r="W12" s="14"/>
      <c r="X12" s="14"/>
      <c r="Y12" s="14"/>
      <c r="Z12" s="14"/>
    </row>
    <row r="13" spans="1:28" ht="34.5" customHeight="1">
      <c r="B13" s="93" t="s">
        <v>10</v>
      </c>
      <c r="C13" s="70"/>
      <c r="D13" s="70"/>
      <c r="E13" s="67"/>
      <c r="F13" s="15">
        <v>0</v>
      </c>
      <c r="G13" s="13"/>
      <c r="H13" s="14"/>
      <c r="I13" s="14"/>
      <c r="J13" s="14"/>
      <c r="K13" s="14"/>
      <c r="U13" s="14"/>
      <c r="V13" s="14"/>
      <c r="W13" s="14"/>
      <c r="X13" s="14"/>
      <c r="Y13" s="14"/>
      <c r="Z13" s="14"/>
    </row>
    <row r="14" spans="1:28" ht="78.75" customHeight="1">
      <c r="B14" s="16" t="s">
        <v>11</v>
      </c>
      <c r="C14" s="16" t="s">
        <v>12</v>
      </c>
      <c r="D14" s="16" t="s">
        <v>13</v>
      </c>
      <c r="E14" s="16" t="s">
        <v>14</v>
      </c>
      <c r="F14" s="16" t="s">
        <v>15</v>
      </c>
      <c r="G14" s="16" t="s">
        <v>16</v>
      </c>
      <c r="H14" s="16" t="s">
        <v>17</v>
      </c>
      <c r="I14" s="17" t="s">
        <v>18</v>
      </c>
      <c r="J14" s="17" t="s">
        <v>19</v>
      </c>
      <c r="K14" s="16" t="s">
        <v>20</v>
      </c>
      <c r="L14" s="16" t="s">
        <v>21</v>
      </c>
      <c r="M14" s="3"/>
      <c r="N14" s="3"/>
      <c r="O14" s="3"/>
      <c r="P14" s="3"/>
      <c r="Q14" s="3"/>
      <c r="R14" s="3"/>
      <c r="S14" s="3"/>
      <c r="T14" s="3"/>
      <c r="U14" s="3"/>
      <c r="V14" s="3"/>
      <c r="W14" s="3"/>
      <c r="X14" s="3"/>
      <c r="Y14" s="3"/>
      <c r="Z14" s="3"/>
      <c r="AA14" s="3"/>
      <c r="AB14" s="3"/>
    </row>
    <row r="15" spans="1:28" ht="55.5" customHeight="1">
      <c r="B15" s="18">
        <v>1</v>
      </c>
      <c r="C15" s="19"/>
      <c r="D15" s="20"/>
      <c r="E15" s="21"/>
      <c r="F15" s="21"/>
      <c r="G15" s="22">
        <f t="shared" ref="G15:G24" si="0">DAYS360(E15,F15)</f>
        <v>0</v>
      </c>
      <c r="H15" s="23"/>
      <c r="I15" s="24"/>
      <c r="J15" s="25">
        <f t="shared" ref="J15:J24" si="1">IF(I15&gt;0,ROUND(H15*I15,0),0)</f>
        <v>0</v>
      </c>
      <c r="K15" s="25">
        <f t="shared" ref="K15:K24" si="2">+IF(J15=0,H15,J15)</f>
        <v>0</v>
      </c>
      <c r="L15" s="26"/>
      <c r="M15" s="3"/>
      <c r="N15" s="3"/>
      <c r="O15" s="3"/>
      <c r="P15" s="3"/>
      <c r="Q15" s="3"/>
      <c r="R15" s="3"/>
      <c r="S15" s="3"/>
      <c r="T15" s="3"/>
      <c r="U15" s="3"/>
      <c r="V15" s="3"/>
      <c r="W15" s="3"/>
      <c r="X15" s="3"/>
      <c r="Y15" s="3"/>
      <c r="Z15" s="3"/>
      <c r="AA15" s="3"/>
      <c r="AB15" s="3"/>
    </row>
    <row r="16" spans="1:28" ht="33.75" customHeight="1">
      <c r="B16" s="18">
        <v>2</v>
      </c>
      <c r="C16" s="19"/>
      <c r="D16" s="20"/>
      <c r="E16" s="21"/>
      <c r="F16" s="21"/>
      <c r="G16" s="22">
        <f t="shared" si="0"/>
        <v>0</v>
      </c>
      <c r="H16" s="23"/>
      <c r="I16" s="24"/>
      <c r="J16" s="25">
        <f t="shared" si="1"/>
        <v>0</v>
      </c>
      <c r="K16" s="25">
        <f t="shared" si="2"/>
        <v>0</v>
      </c>
      <c r="L16" s="26"/>
      <c r="M16" s="3"/>
      <c r="N16" s="3"/>
      <c r="O16" s="3"/>
      <c r="P16" s="3"/>
      <c r="Q16" s="3"/>
      <c r="R16" s="3"/>
      <c r="S16" s="3"/>
      <c r="T16" s="3"/>
      <c r="U16" s="3"/>
      <c r="V16" s="3"/>
      <c r="W16" s="3"/>
      <c r="X16" s="3"/>
      <c r="Y16" s="3"/>
      <c r="Z16" s="3"/>
      <c r="AA16" s="3"/>
      <c r="AB16" s="3"/>
    </row>
    <row r="17" spans="2:28" ht="33.75" customHeight="1">
      <c r="B17" s="18">
        <v>3</v>
      </c>
      <c r="C17" s="19"/>
      <c r="D17" s="20"/>
      <c r="E17" s="21"/>
      <c r="F17" s="21"/>
      <c r="G17" s="22">
        <f t="shared" si="0"/>
        <v>0</v>
      </c>
      <c r="H17" s="23"/>
      <c r="I17" s="24"/>
      <c r="J17" s="25">
        <f t="shared" si="1"/>
        <v>0</v>
      </c>
      <c r="K17" s="25">
        <f t="shared" si="2"/>
        <v>0</v>
      </c>
      <c r="L17" s="26"/>
      <c r="M17" s="3"/>
      <c r="N17" s="3"/>
      <c r="O17" s="3"/>
      <c r="P17" s="3"/>
      <c r="Q17" s="3"/>
      <c r="R17" s="3"/>
      <c r="S17" s="3"/>
      <c r="T17" s="3"/>
      <c r="U17" s="3"/>
      <c r="V17" s="3"/>
      <c r="W17" s="3"/>
      <c r="X17" s="3"/>
      <c r="Y17" s="3"/>
      <c r="Z17" s="3"/>
      <c r="AA17" s="3"/>
      <c r="AB17" s="3"/>
    </row>
    <row r="18" spans="2:28" ht="33.75" customHeight="1">
      <c r="B18" s="18">
        <v>4</v>
      </c>
      <c r="C18" s="19"/>
      <c r="D18" s="20"/>
      <c r="E18" s="21"/>
      <c r="F18" s="21"/>
      <c r="G18" s="22">
        <f t="shared" si="0"/>
        <v>0</v>
      </c>
      <c r="H18" s="23"/>
      <c r="I18" s="24"/>
      <c r="J18" s="25">
        <f t="shared" si="1"/>
        <v>0</v>
      </c>
      <c r="K18" s="25">
        <f t="shared" si="2"/>
        <v>0</v>
      </c>
      <c r="L18" s="26"/>
      <c r="M18" s="3"/>
      <c r="N18" s="3"/>
      <c r="O18" s="3"/>
      <c r="P18" s="3"/>
      <c r="Q18" s="3"/>
      <c r="R18" s="3"/>
      <c r="S18" s="3"/>
      <c r="T18" s="3"/>
      <c r="U18" s="3"/>
      <c r="V18" s="3"/>
      <c r="W18" s="3"/>
      <c r="X18" s="3"/>
      <c r="Y18" s="3"/>
      <c r="Z18" s="3"/>
      <c r="AA18" s="3"/>
      <c r="AB18" s="3"/>
    </row>
    <row r="19" spans="2:28" ht="33.75" customHeight="1">
      <c r="B19" s="18">
        <v>5</v>
      </c>
      <c r="C19" s="19"/>
      <c r="D19" s="20"/>
      <c r="E19" s="21"/>
      <c r="F19" s="21"/>
      <c r="G19" s="22">
        <f t="shared" si="0"/>
        <v>0</v>
      </c>
      <c r="H19" s="23"/>
      <c r="I19" s="24"/>
      <c r="J19" s="25">
        <f t="shared" si="1"/>
        <v>0</v>
      </c>
      <c r="K19" s="25">
        <f t="shared" si="2"/>
        <v>0</v>
      </c>
      <c r="L19" s="26"/>
      <c r="M19" s="3"/>
      <c r="N19" s="3"/>
      <c r="O19" s="3"/>
      <c r="P19" s="3"/>
      <c r="Q19" s="3"/>
      <c r="R19" s="3"/>
      <c r="S19" s="3"/>
      <c r="T19" s="3"/>
      <c r="U19" s="3"/>
      <c r="V19" s="3"/>
      <c r="W19" s="3"/>
      <c r="X19" s="3"/>
      <c r="Y19" s="3"/>
      <c r="Z19" s="3"/>
      <c r="AA19" s="3"/>
      <c r="AB19" s="3"/>
    </row>
    <row r="20" spans="2:28" ht="33.75" customHeight="1">
      <c r="B20" s="18">
        <v>6</v>
      </c>
      <c r="C20" s="19"/>
      <c r="D20" s="20"/>
      <c r="E20" s="21"/>
      <c r="F20" s="21"/>
      <c r="G20" s="22">
        <f t="shared" si="0"/>
        <v>0</v>
      </c>
      <c r="H20" s="23"/>
      <c r="I20" s="24"/>
      <c r="J20" s="25">
        <f t="shared" si="1"/>
        <v>0</v>
      </c>
      <c r="K20" s="25">
        <f t="shared" si="2"/>
        <v>0</v>
      </c>
      <c r="L20" s="26"/>
      <c r="M20" s="3"/>
      <c r="N20" s="3"/>
      <c r="O20" s="3"/>
      <c r="P20" s="3"/>
      <c r="Q20" s="3"/>
      <c r="R20" s="3"/>
      <c r="S20" s="3"/>
      <c r="T20" s="3"/>
      <c r="U20" s="3"/>
      <c r="V20" s="3"/>
      <c r="W20" s="3"/>
      <c r="X20" s="3"/>
      <c r="Y20" s="3"/>
      <c r="Z20" s="3"/>
      <c r="AA20" s="3"/>
      <c r="AB20" s="3"/>
    </row>
    <row r="21" spans="2:28" ht="33.75" customHeight="1">
      <c r="B21" s="18">
        <v>7</v>
      </c>
      <c r="C21" s="19"/>
      <c r="D21" s="20"/>
      <c r="E21" s="21"/>
      <c r="F21" s="21"/>
      <c r="G21" s="22">
        <f t="shared" si="0"/>
        <v>0</v>
      </c>
      <c r="H21" s="23"/>
      <c r="I21" s="24"/>
      <c r="J21" s="25">
        <f t="shared" si="1"/>
        <v>0</v>
      </c>
      <c r="K21" s="25">
        <f t="shared" si="2"/>
        <v>0</v>
      </c>
      <c r="L21" s="26">
        <f t="shared" ref="L21:L22" si="3">+K21/1160000</f>
        <v>0</v>
      </c>
      <c r="M21" s="3"/>
      <c r="N21" s="3"/>
      <c r="O21" s="3"/>
      <c r="P21" s="3"/>
      <c r="Q21" s="3"/>
      <c r="R21" s="3"/>
      <c r="S21" s="3"/>
      <c r="T21" s="3"/>
      <c r="U21" s="3"/>
      <c r="V21" s="3"/>
      <c r="W21" s="3"/>
      <c r="X21" s="3"/>
      <c r="Y21" s="3"/>
      <c r="Z21" s="3"/>
      <c r="AA21" s="3"/>
      <c r="AB21" s="3"/>
    </row>
    <row r="22" spans="2:28" ht="33.75" customHeight="1">
      <c r="B22" s="18">
        <v>8</v>
      </c>
      <c r="C22" s="19"/>
      <c r="D22" s="20"/>
      <c r="E22" s="21"/>
      <c r="F22" s="21"/>
      <c r="G22" s="22">
        <f t="shared" si="0"/>
        <v>0</v>
      </c>
      <c r="H22" s="23"/>
      <c r="I22" s="24"/>
      <c r="J22" s="25">
        <f t="shared" si="1"/>
        <v>0</v>
      </c>
      <c r="K22" s="25">
        <f t="shared" si="2"/>
        <v>0</v>
      </c>
      <c r="L22" s="26">
        <f t="shared" si="3"/>
        <v>0</v>
      </c>
      <c r="M22" s="3"/>
      <c r="N22" s="3"/>
      <c r="O22" s="3"/>
      <c r="P22" s="3"/>
      <c r="Q22" s="3"/>
      <c r="R22" s="3"/>
      <c r="S22" s="3"/>
      <c r="T22" s="3"/>
      <c r="U22" s="3"/>
      <c r="V22" s="3"/>
      <c r="W22" s="3"/>
      <c r="X22" s="3"/>
      <c r="Y22" s="3"/>
      <c r="Z22" s="3"/>
      <c r="AA22" s="3"/>
      <c r="AB22" s="3"/>
    </row>
    <row r="23" spans="2:28" ht="33.75" customHeight="1">
      <c r="B23" s="18">
        <v>9</v>
      </c>
      <c r="C23" s="19"/>
      <c r="D23" s="20"/>
      <c r="E23" s="21"/>
      <c r="F23" s="21"/>
      <c r="G23" s="22">
        <f t="shared" si="0"/>
        <v>0</v>
      </c>
      <c r="H23" s="23"/>
      <c r="I23" s="24"/>
      <c r="J23" s="25">
        <f t="shared" si="1"/>
        <v>0</v>
      </c>
      <c r="K23" s="25">
        <f t="shared" si="2"/>
        <v>0</v>
      </c>
      <c r="L23" s="26">
        <f>+K23/1116000</f>
        <v>0</v>
      </c>
      <c r="M23" s="3"/>
      <c r="N23" s="3"/>
      <c r="O23" s="3"/>
      <c r="P23" s="3"/>
      <c r="Q23" s="3"/>
      <c r="R23" s="3"/>
      <c r="S23" s="3"/>
      <c r="T23" s="3"/>
      <c r="U23" s="3"/>
      <c r="V23" s="3"/>
      <c r="W23" s="3"/>
      <c r="X23" s="3"/>
      <c r="Y23" s="3"/>
      <c r="Z23" s="3"/>
      <c r="AA23" s="3"/>
      <c r="AB23" s="3"/>
    </row>
    <row r="24" spans="2:28" ht="33.75" customHeight="1">
      <c r="B24" s="18">
        <v>10</v>
      </c>
      <c r="C24" s="19"/>
      <c r="D24" s="20"/>
      <c r="E24" s="21"/>
      <c r="F24" s="21"/>
      <c r="G24" s="22">
        <f t="shared" si="0"/>
        <v>0</v>
      </c>
      <c r="H24" s="23"/>
      <c r="I24" s="24"/>
      <c r="J24" s="25">
        <f t="shared" si="1"/>
        <v>0</v>
      </c>
      <c r="K24" s="25">
        <f t="shared" si="2"/>
        <v>0</v>
      </c>
      <c r="L24" s="26"/>
      <c r="M24" s="3"/>
      <c r="N24" s="3"/>
      <c r="O24" s="3"/>
      <c r="P24" s="3"/>
      <c r="Q24" s="3"/>
      <c r="R24" s="3"/>
      <c r="S24" s="3"/>
      <c r="T24" s="3"/>
      <c r="U24" s="3"/>
      <c r="V24" s="3"/>
      <c r="W24" s="3"/>
      <c r="X24" s="3"/>
      <c r="Y24" s="3"/>
      <c r="Z24" s="3"/>
      <c r="AA24" s="3"/>
      <c r="AB24" s="3"/>
    </row>
    <row r="25" spans="2:28" ht="16.5" customHeight="1">
      <c r="B25" s="27"/>
      <c r="C25" s="27"/>
      <c r="D25" s="27"/>
      <c r="E25" s="84" t="s">
        <v>22</v>
      </c>
      <c r="F25" s="67"/>
      <c r="G25" s="28">
        <f>SUM(G15:G24)</f>
        <v>0</v>
      </c>
      <c r="H25" s="69" t="s">
        <v>23</v>
      </c>
      <c r="I25" s="70"/>
      <c r="J25" s="67"/>
      <c r="K25" s="29">
        <f t="shared" ref="K25:L25" si="4">SUM(K15:K24)</f>
        <v>0</v>
      </c>
      <c r="L25" s="30">
        <f t="shared" si="4"/>
        <v>0</v>
      </c>
      <c r="M25" s="3"/>
      <c r="N25" s="3"/>
      <c r="O25" s="3"/>
      <c r="P25" s="3"/>
      <c r="Q25" s="3"/>
      <c r="R25" s="3"/>
      <c r="S25" s="3"/>
      <c r="T25" s="3"/>
      <c r="U25" s="3"/>
      <c r="V25" s="3"/>
      <c r="W25" s="3"/>
      <c r="X25" s="3"/>
      <c r="Y25" s="3"/>
      <c r="Z25" s="3"/>
      <c r="AA25" s="3"/>
      <c r="AB25" s="3"/>
    </row>
    <row r="26" spans="2:28" ht="16.5" customHeight="1">
      <c r="L26" s="31"/>
    </row>
    <row r="27" spans="2:28" ht="18.75" customHeight="1">
      <c r="D27" s="32" t="s">
        <v>24</v>
      </c>
      <c r="E27" s="33">
        <f>MOD(G25,30)</f>
        <v>0</v>
      </c>
      <c r="L27" s="31"/>
    </row>
    <row r="28" spans="2:28" ht="16.5" customHeight="1">
      <c r="B28" s="3"/>
      <c r="D28" s="32" t="s">
        <v>25</v>
      </c>
      <c r="E28" s="33">
        <f>ROUNDDOWN(G25/30,0)</f>
        <v>0</v>
      </c>
      <c r="H28" s="71" t="s">
        <v>26</v>
      </c>
      <c r="I28" s="72"/>
      <c r="J28" s="75">
        <f>+K25</f>
        <v>0</v>
      </c>
      <c r="K28" s="77" t="s">
        <v>27</v>
      </c>
      <c r="L28" s="78">
        <f>+L25</f>
        <v>0</v>
      </c>
      <c r="M28" s="3"/>
      <c r="N28" s="3"/>
      <c r="O28" s="3"/>
      <c r="P28" s="3"/>
      <c r="Q28" s="3"/>
      <c r="R28" s="3"/>
      <c r="S28" s="3"/>
      <c r="T28" s="3"/>
      <c r="U28" s="3"/>
      <c r="V28" s="3"/>
      <c r="W28" s="3"/>
      <c r="X28" s="3"/>
      <c r="Y28" s="3"/>
      <c r="Z28" s="3"/>
      <c r="AA28" s="3"/>
      <c r="AB28" s="3"/>
    </row>
    <row r="29" spans="2:28" ht="16.5" customHeight="1">
      <c r="B29" s="3"/>
      <c r="D29" s="32" t="s">
        <v>28</v>
      </c>
      <c r="E29" s="33">
        <f>+E28/12</f>
        <v>0</v>
      </c>
      <c r="H29" s="73"/>
      <c r="I29" s="74"/>
      <c r="J29" s="76"/>
      <c r="K29" s="76"/>
      <c r="L29" s="76"/>
      <c r="M29" s="3"/>
      <c r="N29" s="3"/>
      <c r="O29" s="3"/>
      <c r="P29" s="3"/>
      <c r="Q29" s="3"/>
      <c r="R29" s="3"/>
      <c r="S29" s="3"/>
      <c r="T29" s="3"/>
      <c r="U29" s="3"/>
      <c r="V29" s="3"/>
      <c r="W29" s="3"/>
      <c r="X29" s="3"/>
      <c r="Y29" s="3"/>
      <c r="Z29" s="3"/>
      <c r="AA29" s="3"/>
      <c r="AB29" s="3"/>
    </row>
    <row r="30" spans="2:28" ht="6.75" customHeight="1">
      <c r="L30" s="31"/>
    </row>
    <row r="31" spans="2:28" ht="6.75" customHeight="1">
      <c r="L31" s="31"/>
    </row>
    <row r="32" spans="2:28" ht="38.25" customHeight="1">
      <c r="H32" s="79" t="s">
        <v>29</v>
      </c>
      <c r="I32" s="72"/>
      <c r="J32" s="80">
        <f>+J28/F12</f>
        <v>0</v>
      </c>
      <c r="K32" s="81" t="s">
        <v>30</v>
      </c>
      <c r="L32" s="82" t="e">
        <f>+L28/F13</f>
        <v>#DIV/0!</v>
      </c>
    </row>
    <row r="33" spans="2:28" ht="48" customHeight="1">
      <c r="H33" s="73"/>
      <c r="I33" s="74"/>
      <c r="J33" s="76"/>
      <c r="K33" s="76"/>
      <c r="L33" s="76"/>
    </row>
    <row r="34" spans="2:28" ht="6.75" customHeight="1"/>
    <row r="35" spans="2:28" ht="6.75" customHeight="1"/>
    <row r="36" spans="2:28" ht="6.75" customHeight="1"/>
    <row r="37" spans="2:28" ht="122.25" customHeight="1">
      <c r="C37" s="34" t="s">
        <v>31</v>
      </c>
      <c r="D37" s="83" t="s">
        <v>32</v>
      </c>
      <c r="E37" s="70"/>
      <c r="F37" s="70"/>
      <c r="G37" s="70"/>
      <c r="H37" s="70"/>
      <c r="I37" s="70"/>
      <c r="J37" s="70"/>
      <c r="K37" s="67"/>
      <c r="L37" s="3"/>
      <c r="M37" s="3"/>
      <c r="N37" s="3"/>
      <c r="O37" s="3"/>
      <c r="P37" s="3"/>
      <c r="Q37" s="3"/>
      <c r="R37" s="3"/>
      <c r="S37" s="3"/>
      <c r="T37" s="3"/>
      <c r="U37" s="3"/>
      <c r="V37" s="3"/>
      <c r="W37" s="3"/>
      <c r="X37" s="3"/>
      <c r="Y37" s="3"/>
      <c r="Z37" s="3"/>
      <c r="AA37" s="3"/>
      <c r="AB37" s="3"/>
    </row>
    <row r="38" spans="2:28" ht="43.5" customHeight="1">
      <c r="C38" s="35" t="s">
        <v>33</v>
      </c>
      <c r="D38" s="36"/>
      <c r="M38" s="3"/>
      <c r="N38" s="3"/>
      <c r="O38" s="3"/>
      <c r="P38" s="3"/>
      <c r="Q38" s="3"/>
      <c r="R38" s="3"/>
      <c r="S38" s="3"/>
      <c r="T38" s="3"/>
      <c r="U38" s="3"/>
      <c r="V38" s="3"/>
      <c r="W38" s="3"/>
      <c r="X38" s="3"/>
      <c r="Y38" s="3"/>
      <c r="Z38" s="3"/>
      <c r="AA38" s="3"/>
      <c r="AB38" s="3"/>
    </row>
    <row r="39" spans="2:28" ht="36" customHeight="1">
      <c r="C39" s="35" t="s">
        <v>34</v>
      </c>
      <c r="D39" s="36"/>
      <c r="F39" s="35" t="s">
        <v>35</v>
      </c>
      <c r="G39" s="37"/>
      <c r="I39" s="62" t="s">
        <v>36</v>
      </c>
      <c r="J39" s="63"/>
      <c r="K39" s="64"/>
      <c r="L39" s="65"/>
    </row>
    <row r="40" spans="2:28" ht="37.5" customHeight="1">
      <c r="B40" s="38"/>
      <c r="C40" s="35" t="s">
        <v>37</v>
      </c>
      <c r="D40" s="36"/>
      <c r="F40" s="35" t="s">
        <v>35</v>
      </c>
      <c r="G40" s="37"/>
      <c r="J40" s="35" t="s">
        <v>38</v>
      </c>
      <c r="K40" s="64"/>
      <c r="L40" s="65"/>
      <c r="M40" s="3"/>
      <c r="N40" s="3"/>
      <c r="O40" s="3"/>
      <c r="P40" s="3"/>
      <c r="Q40" s="3"/>
      <c r="R40" s="3"/>
      <c r="S40" s="3"/>
      <c r="T40" s="3"/>
      <c r="U40" s="3"/>
      <c r="V40" s="3"/>
      <c r="W40" s="3"/>
      <c r="X40" s="3"/>
      <c r="Y40" s="3"/>
      <c r="Z40" s="3"/>
      <c r="AA40" s="3"/>
      <c r="AB40" s="3"/>
    </row>
    <row r="41" spans="2:28" ht="18" hidden="1" customHeight="1">
      <c r="B41" s="38"/>
      <c r="L41" s="3"/>
      <c r="M41" s="3"/>
      <c r="N41" s="3"/>
      <c r="O41" s="3"/>
      <c r="P41" s="3"/>
      <c r="Q41" s="3"/>
      <c r="R41" s="3"/>
      <c r="S41" s="3"/>
      <c r="T41" s="3"/>
      <c r="U41" s="3"/>
      <c r="V41" s="3"/>
      <c r="W41" s="3"/>
      <c r="X41" s="3"/>
      <c r="Y41" s="3"/>
      <c r="Z41" s="3"/>
      <c r="AA41" s="3"/>
      <c r="AB41" s="3"/>
    </row>
    <row r="42" spans="2:28" ht="18" hidden="1" customHeight="1">
      <c r="B42" s="38"/>
      <c r="L42" s="3"/>
      <c r="M42" s="3"/>
      <c r="N42" s="3"/>
      <c r="O42" s="3"/>
      <c r="P42" s="3"/>
      <c r="Q42" s="3"/>
      <c r="R42" s="3"/>
      <c r="S42" s="3"/>
      <c r="T42" s="3"/>
      <c r="U42" s="3"/>
      <c r="V42" s="3"/>
      <c r="W42" s="3"/>
      <c r="X42" s="3"/>
      <c r="Y42" s="3"/>
      <c r="Z42" s="3"/>
      <c r="AA42" s="3"/>
      <c r="AB42" s="3"/>
    </row>
    <row r="43" spans="2:28" ht="18" customHeight="1">
      <c r="B43" s="38"/>
      <c r="L43" s="3"/>
      <c r="M43" s="3"/>
      <c r="N43" s="3"/>
      <c r="O43" s="3"/>
      <c r="P43" s="3"/>
      <c r="Q43" s="3"/>
      <c r="R43" s="3"/>
      <c r="S43" s="3"/>
      <c r="T43" s="3"/>
      <c r="U43" s="3"/>
      <c r="V43" s="3"/>
      <c r="W43" s="3"/>
      <c r="X43" s="3"/>
      <c r="Y43" s="3"/>
      <c r="Z43" s="3"/>
      <c r="AA43" s="3"/>
      <c r="AB43" s="3"/>
    </row>
    <row r="44" spans="2:28" ht="18" customHeight="1">
      <c r="B44" s="38"/>
      <c r="L44" s="3"/>
      <c r="M44" s="3"/>
      <c r="N44" s="3"/>
      <c r="O44" s="3"/>
      <c r="P44" s="3"/>
      <c r="Q44" s="3"/>
      <c r="R44" s="3"/>
      <c r="S44" s="3"/>
      <c r="T44" s="3"/>
      <c r="U44" s="3"/>
      <c r="V44" s="3"/>
      <c r="W44" s="3"/>
      <c r="X44" s="3"/>
      <c r="Y44" s="3"/>
      <c r="Z44" s="3"/>
      <c r="AA44" s="3"/>
      <c r="AB44" s="3"/>
    </row>
    <row r="45" spans="2:28" ht="16.5" customHeight="1">
      <c r="B45" s="38"/>
      <c r="L45" s="3"/>
      <c r="M45" s="3"/>
      <c r="N45" s="3"/>
      <c r="O45" s="3"/>
      <c r="P45" s="3"/>
      <c r="Q45" s="3"/>
      <c r="R45" s="3"/>
      <c r="S45" s="3"/>
      <c r="T45" s="3"/>
      <c r="U45" s="3"/>
      <c r="V45" s="3"/>
      <c r="W45" s="3"/>
      <c r="X45" s="3"/>
      <c r="Y45" s="3"/>
      <c r="Z45" s="3"/>
      <c r="AA45" s="3"/>
      <c r="AB45" s="3"/>
    </row>
    <row r="46" spans="2:28" ht="16.5" customHeight="1">
      <c r="B46" s="39"/>
      <c r="L46" s="3"/>
      <c r="M46" s="3"/>
      <c r="N46" s="3"/>
      <c r="O46" s="3"/>
      <c r="P46" s="3"/>
      <c r="Q46" s="3"/>
      <c r="R46" s="3"/>
      <c r="S46" s="3"/>
      <c r="T46" s="3"/>
      <c r="U46" s="3"/>
      <c r="V46" s="3"/>
      <c r="W46" s="3"/>
      <c r="X46" s="3"/>
      <c r="Y46" s="3"/>
      <c r="Z46" s="3"/>
      <c r="AA46" s="3"/>
      <c r="AB46" s="3"/>
    </row>
    <row r="47" spans="2:28" ht="16.5" customHeight="1">
      <c r="B47" s="40"/>
      <c r="L47" s="3"/>
      <c r="M47" s="3"/>
      <c r="N47" s="3"/>
      <c r="O47" s="3"/>
      <c r="P47" s="3"/>
      <c r="Q47" s="3"/>
      <c r="R47" s="3"/>
      <c r="S47" s="3"/>
      <c r="T47" s="3"/>
      <c r="U47" s="3"/>
      <c r="V47" s="3"/>
      <c r="W47" s="3"/>
      <c r="X47" s="3"/>
      <c r="Y47" s="3"/>
      <c r="Z47" s="3"/>
      <c r="AA47" s="3"/>
      <c r="AB47" s="3"/>
    </row>
    <row r="48" spans="2:28" ht="16.5" customHeight="1">
      <c r="B48" s="3"/>
      <c r="L48" s="3"/>
      <c r="M48" s="3"/>
      <c r="N48" s="3"/>
      <c r="O48" s="3"/>
      <c r="P48" s="3"/>
      <c r="Q48" s="3"/>
      <c r="R48" s="3"/>
      <c r="S48" s="3"/>
      <c r="T48" s="3"/>
      <c r="U48" s="3"/>
      <c r="V48" s="3"/>
      <c r="W48" s="3"/>
      <c r="X48" s="3"/>
      <c r="Y48" s="3"/>
      <c r="Z48" s="3"/>
      <c r="AA48" s="3"/>
      <c r="AB48" s="3"/>
    </row>
    <row r="49" spans="2:28" ht="16.5" customHeight="1">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spans="2:28" ht="16.5"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spans="2:28" ht="16.5"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spans="2:28" ht="16.5" customHeight="1">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2:28" ht="16.5" customHeight="1">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2:28" ht="16.5" customHeight="1">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spans="2:28" ht="16.5" customHeight="1">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2:28" ht="16.5" customHeight="1">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2:28" ht="16.5" customHeight="1">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2:28" ht="16.5" customHeight="1">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2:28" ht="16.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2:28" ht="16.5" customHeight="1">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2:28" ht="16.5" customHeight="1">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2:28" ht="16.5" customHeight="1">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2:28" ht="16.5" customHeight="1">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2:28" ht="16.5" customHeight="1">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2:28" ht="16.5" customHeight="1">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2:28" ht="16.5" customHeight="1">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2:28" ht="16.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2:28" ht="16.5" customHeight="1">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2:28" ht="16.5" customHeight="1">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2:28" ht="16.5" customHeight="1">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2:28" ht="16.5" customHeight="1">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2:28" ht="16.5" customHeight="1">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2:28" ht="16.5" customHeight="1">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2:28" ht="16.5" customHeight="1">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2:28" ht="16.5" customHeight="1">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2:28" ht="16.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2:28" ht="16.5" customHeight="1">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2:28" ht="16.5" customHeight="1">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2:28" ht="16.5" customHeight="1">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2:28" ht="16.5" customHeight="1">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2:28" ht="16.5" customHeight="1">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2:28" ht="16.5" customHeight="1">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2:28" ht="16.5" customHeight="1">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2:28" ht="16.5" customHeight="1">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2:28" ht="16.5" customHeight="1">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2:28" ht="16.5" customHeight="1">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2:28" ht="16.5" customHeight="1">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2:28" ht="16.5" customHeight="1">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2:28" ht="16.5" customHeight="1">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2:28" ht="16.5" customHeight="1">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2:28" ht="16.5" customHeight="1">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2:28" ht="16.5" customHeight="1">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2:28" ht="16.5" customHeight="1">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2:28" ht="16.5" customHeight="1">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2:28" ht="16.5" customHeight="1">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2:28" ht="16.5" customHeight="1">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2:28" ht="16.5" customHeight="1">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2:28" ht="16.5" customHeight="1">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2:28" ht="16.5" customHeight="1">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2:28" ht="16.5" customHeight="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2:28" ht="16.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2:28" ht="16.5" customHeight="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2:28" ht="16.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2:28" ht="16.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2:28" ht="16.5" customHeight="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2:28" ht="16.5" customHeight="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2:28" ht="16.5" customHeight="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2:28" ht="16.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2:28" ht="16.5" customHeight="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2:28" ht="16.5" customHeight="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2:28" ht="16.5"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2:28" ht="16.5" customHeight="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2:28" ht="16.5" customHeight="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2:28" ht="16.5" customHeight="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2:28" ht="16.5" customHeight="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2:28" ht="16.5" customHeight="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2:28" ht="16.5" customHeight="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2:28" ht="16.5" customHeight="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2:28" ht="16.5" customHeight="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2:28" ht="16.5" customHeight="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2:28" ht="16.5" customHeight="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2:28" ht="16.5" customHeight="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2:28" ht="16.5" customHeight="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2:28" ht="16.5" customHeight="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2:28" ht="16.5" customHeight="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2:28" ht="16.5" customHeight="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2:28" ht="16.5" customHeight="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2:28" ht="16.5" customHeight="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2:28" ht="16.5" customHeight="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2:28" ht="16.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2:28" ht="16.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2:28" ht="16.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2:28" ht="16.5" customHeight="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2:28" ht="16.5" customHeight="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2:28" ht="16.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2:28" ht="16.5" customHeight="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2:28" ht="16.5" customHeight="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2:28" ht="16.5"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2:28" ht="16.5" customHeight="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2:28" ht="16.5" customHeight="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2:28" ht="16.5" customHeight="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2:28" ht="16.5" customHeight="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2:28" ht="16.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2:28" ht="16.5" customHeight="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2:28" ht="16.5" customHeight="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2:28" ht="16.5" customHeight="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2:28" ht="16.5" customHeight="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2:28" ht="16.5" customHeight="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2:28" ht="16.5" customHeight="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2:28" ht="16.5" customHeight="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2:28" ht="16.5" customHeight="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2:28" ht="16.5" customHeight="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2:28" ht="16.5" customHeight="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2:28" ht="16.5" customHeight="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2:28" ht="16.5" customHeight="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2:28" ht="16.5" customHeight="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2:28" ht="16.5" customHeight="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2:28" ht="16.5" customHeight="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2:28" ht="16.5" customHeight="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2:28" ht="16.5" customHeight="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2:28" ht="16.5" customHeight="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2:28" ht="16.5" customHeight="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2:28" ht="16.5" customHeight="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2:28" ht="16.5" customHeight="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2:28" ht="16.5" customHeight="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2:28" ht="16.5" customHeight="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2:28" ht="16.5" customHeight="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2:28" ht="16.5" customHeight="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2:28" ht="16.5" customHeight="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2:28" ht="16.5" customHeight="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2:28" ht="16.5" customHeight="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2:28" ht="16.5" customHeight="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2:28" ht="16.5" customHeight="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2:28" ht="16.5" customHeight="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2:28" ht="16.5" customHeight="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2:28" ht="16.5" customHeight="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2:28" ht="16.5" customHeight="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2:28" ht="16.5" customHeight="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2:28" ht="16.5" customHeight="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2:28" ht="16.5" customHeight="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2:28" ht="16.5" customHeight="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2:28" ht="16.5" customHeight="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2:28" ht="16.5" customHeight="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2:28" ht="16.5" customHeight="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2:28" ht="16.5" customHeight="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2:28" ht="16.5" customHeight="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2:28" ht="16.5" customHeight="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2:28" ht="16.5" customHeight="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2:28" ht="16.5" customHeight="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2:28" ht="16.5" customHeight="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2:28" ht="16.5" customHeight="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2:28" ht="16.5" customHeight="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2:28" ht="16.5" customHeight="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2:28" ht="16.5" customHeight="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2:28" ht="16.5" customHeight="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2:28" ht="16.5" customHeight="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2:28" ht="16.5" customHeight="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2:28" ht="16.5" customHeight="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spans="2:28" ht="16.5" customHeight="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spans="2:28" ht="16.5" customHeight="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spans="2:28" ht="16.5" customHeight="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spans="2:28" ht="16.5" customHeight="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spans="2:28" ht="16.5" customHeight="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spans="2:28" ht="16.5" customHeight="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spans="2:28" ht="16.5" customHeight="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spans="2:28" ht="16.5" customHeight="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spans="2:28" ht="16.5" customHeight="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spans="2:28" ht="16.5" customHeight="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spans="2:28" ht="16.5" customHeight="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spans="2:28" ht="16.5" customHeight="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spans="2:28" ht="16.5" customHeight="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spans="2:28" ht="16.5" customHeight="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spans="2:28" ht="16.5" customHeight="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spans="2:28" ht="16.5" customHeight="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spans="2:28" ht="16.5" customHeight="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spans="2:28" ht="16.5" customHeight="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spans="2:28" ht="16.5" customHeight="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spans="2:28" ht="16.5" customHeight="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spans="2:28" ht="16.5" customHeight="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spans="2:28" ht="16.5" customHeight="1">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spans="2:28" ht="16.5" customHeight="1">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spans="2:28" ht="16.5" customHeight="1">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spans="2:28" ht="16.5" customHeight="1">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spans="2:28" ht="16.5" customHeight="1">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spans="2:28" ht="16.5" customHeight="1">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spans="2:28" ht="16.5" customHeight="1">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spans="2:28" ht="16.5" customHeight="1">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spans="2:28" ht="16.5" customHeight="1">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spans="2:28" ht="16.5" customHeight="1">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spans="2:28" ht="16.5" customHeight="1">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spans="2:28" ht="16.5" customHeight="1">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spans="2:28" ht="16.5" customHeight="1">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spans="2:28" ht="16.5" customHeight="1">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spans="2:28" ht="16.5" customHeigh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2:28" ht="16.5" customHeight="1">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2:28" ht="16.5" customHeight="1">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2:28" ht="16.5" customHeight="1">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2:28" ht="16.5" customHeight="1">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2:28" ht="16.5" customHeight="1">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2:28" ht="16.5" customHeight="1">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2:28" ht="16.5" customHeight="1">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2:28" ht="16.5" customHeight="1">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2:28" ht="16.5" customHeight="1">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2:28" ht="16.5" customHeight="1">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2:28" ht="16.5" customHeight="1">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2:28" ht="16.5" customHeight="1">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2:28" ht="16.5" customHeight="1">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2:28" ht="16.5" customHeight="1">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2:28" ht="16.5" customHeight="1">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2:28" ht="16.5" customHeight="1">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2:28" ht="16.5" customHeight="1">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2:28" ht="16.5" customHeight="1">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2:28" ht="16.5" customHeight="1">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2:28" ht="16.5" customHeight="1">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2:28" ht="16.5" customHeight="1">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2:28" ht="16.5" customHeight="1">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2:28" ht="16.5" customHeight="1">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2:28" ht="16.5" customHeight="1">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2:28" ht="16.5" customHeight="1">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2:28" ht="16.5" customHeight="1">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2:28" ht="16.5" customHeight="1">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2:28" ht="16.5" customHeight="1">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2:28" ht="16.5" customHeight="1">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2:28" ht="16.5" customHeight="1">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2:28" ht="16.5" customHeight="1">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2:28" ht="16.5" customHeight="1">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2:28" ht="16.5" customHeight="1">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2:28" ht="16.5" customHeight="1">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2:28" ht="16.5" customHeight="1">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2:28" ht="16.5" customHeight="1">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2:28" ht="16.5" customHeight="1">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2:28" ht="16.5" customHeight="1">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2:28" ht="16.5" customHeight="1">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2:28" ht="16.5" customHeight="1">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2:28" ht="16.5" customHeight="1">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2:28" ht="16.5" customHeight="1">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2:28" ht="16.5" customHeight="1">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2:28" ht="16.5" customHeight="1">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2:28" ht="16.5" customHeight="1">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2:28" ht="16.5" customHeight="1">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2:28" ht="16.5" customHeight="1">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2:28" ht="16.5" customHeight="1">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2:28" ht="16.5" customHeight="1">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2:28" ht="16.5" customHeight="1">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2:28" ht="16.5" customHeight="1">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2:28" ht="16.5" customHeight="1">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2:28" ht="16.5" customHeight="1">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2:28" ht="16.5" customHeight="1">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2:28" ht="16.5" customHeight="1">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2:28" ht="16.5" customHeight="1">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2:28" ht="16.5" customHeight="1">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2:28" ht="16.5" customHeight="1">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2:28" ht="16.5" customHeight="1">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2:28" ht="16.5" customHeight="1">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2:28" ht="16.5" customHeight="1">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2:28" ht="16.5" customHeight="1">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2:28" ht="16.5" customHeight="1">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2:28" ht="16.5" customHeight="1">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2:28" ht="16.5" customHeight="1">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2:28" ht="16.5" customHeight="1">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2:28" ht="16.5" customHeight="1">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2:28" ht="16.5" customHeight="1">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2:28" ht="16.5" customHeight="1">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2:28" ht="16.5" customHeight="1">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2:28" ht="16.5" customHeight="1">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2:28" ht="16.5" customHeight="1">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2:28" ht="16.5" customHeight="1">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2:28" ht="16.5" customHeight="1">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2:28" ht="16.5" customHeight="1">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2:28" ht="16.5" customHeight="1">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2:28" ht="16.5" customHeight="1">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2:28" ht="16.5" customHeight="1">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2:28" ht="16.5" customHeight="1">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2:28" ht="16.5" customHeight="1">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2:28" ht="16.5" customHeight="1">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2:28" ht="16.5" customHeight="1">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2:28" ht="16.5" customHeight="1">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2:28" ht="16.5" customHeight="1">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2:28" ht="16.5" customHeight="1">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2:28" ht="16.5" customHeight="1">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2:28" ht="16.5" customHeight="1">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2:28" ht="16.5" customHeight="1">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2:28" ht="16.5" customHeight="1">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2:28" ht="16.5" customHeight="1">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2:28" ht="16.5" customHeight="1">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2:28" ht="16.5" customHeight="1">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2:28" ht="16.5" customHeight="1">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2:28" ht="16.5" customHeight="1">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2:28" ht="16.5" customHeight="1">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2:28" ht="16.5" customHeight="1">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2:28" ht="16.5" customHeight="1">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2:28" ht="16.5" customHeight="1">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2:28" ht="16.5" customHeight="1">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2:28" ht="16.5" customHeight="1">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2:28" ht="16.5" customHeight="1">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2:28" ht="16.5" customHeight="1">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2:28" ht="16.5" customHeight="1">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2:28" ht="16.5" customHeight="1">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2:28" ht="16.5" customHeight="1">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2:28" ht="16.5" customHeight="1">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2:28" ht="16.5" customHeight="1">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2:28" ht="16.5" customHeight="1">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2:28" ht="16.5" customHeight="1">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2:28" ht="16.5" customHeight="1">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2:28" ht="16.5" customHeight="1">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2:28" ht="16.5" customHeight="1">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2:28" ht="16.5" customHeight="1">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2:28" ht="16.5" customHeight="1">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2:28" ht="16.5" customHeight="1">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2:28" ht="16.5" customHeight="1">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2:28" ht="16.5" customHeight="1">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2:28" ht="16.5" customHeight="1">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2:28" ht="16.5" customHeight="1">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2:28" ht="16.5" customHeight="1">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2:28" ht="16.5" customHeight="1">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2:28" ht="16.5" customHeight="1">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2:28" ht="16.5" customHeight="1">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2:28" ht="16.5" customHeight="1">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2:28" ht="16.5" customHeight="1">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2:28" ht="16.5" customHeight="1">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2:28" ht="16.5" customHeight="1">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2:28" ht="16.5" customHeight="1">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2:28" ht="16.5" customHeight="1">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2:28" ht="16.5" customHeight="1">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2:28" ht="16.5" customHeight="1">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2:28" ht="16.5" customHeight="1">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2:28" ht="16.5" customHeight="1">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2:28" ht="16.5" customHeight="1">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2:28" ht="16.5" customHeight="1">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2:28" ht="16.5" customHeight="1">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2:28" ht="16.5" customHeight="1">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2:28" ht="16.5" customHeight="1">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2:28" ht="16.5" customHeight="1">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2:28" ht="16.5" customHeight="1">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2:28" ht="16.5" customHeight="1">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2:28" ht="16.5" customHeight="1">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2:28" ht="16.5" customHeight="1">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2:28" ht="16.5" customHeight="1">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2:28" ht="16.5" customHeight="1">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2:28" ht="16.5" customHeight="1">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2:28" ht="16.5" customHeight="1">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2:28" ht="16.5" customHeight="1">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2:28" ht="16.5" customHeight="1">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2:28" ht="16.5" customHeight="1">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2:28" ht="16.5" customHeight="1">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2:28" ht="16.5" customHeight="1">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2:28" ht="16.5" customHeight="1">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2:28" ht="16.5" customHeight="1">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2:28" ht="16.5" customHeight="1">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2:28" ht="16.5" customHeight="1">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2:28" ht="16.5" customHeight="1">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2:28" ht="16.5" customHeight="1">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2:28" ht="16.5" customHeight="1">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2:28" ht="16.5" customHeight="1">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2:28" ht="16.5" customHeight="1">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2:28" ht="16.5" customHeight="1">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2:28" ht="16.5" customHeight="1">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2:28" ht="16.5" customHeight="1">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2:28" ht="16.5" customHeight="1">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2:28" ht="16.5" customHeight="1">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2:28" ht="16.5" customHeight="1">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2:28" ht="16.5" customHeight="1">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2:28" ht="16.5" customHeight="1">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2:28" ht="16.5" customHeight="1">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2:28" ht="16.5" customHeight="1">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2:28" ht="16.5" customHeight="1">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2:28" ht="16.5" customHeight="1">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2:28" ht="16.5" customHeight="1">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2:28" ht="16.5" customHeight="1">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2:28" ht="16.5" customHeight="1">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2:28" ht="16.5" customHeight="1">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2:28" ht="16.5" customHeight="1">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2:28" ht="16.5" customHeight="1">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2:28" ht="16.5" customHeight="1">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2:28" ht="16.5" customHeight="1">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2:28" ht="16.5" customHeight="1">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2:28" ht="16.5" customHeight="1">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2:28" ht="16.5" customHeight="1">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2:28" ht="16.5" customHeight="1">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2:28" ht="16.5" customHeight="1">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2:28" ht="16.5" customHeight="1">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2:28" ht="16.5" customHeight="1">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2:28" ht="16.5" customHeight="1">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2:28" ht="16.5" customHeight="1">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2:28" ht="16.5" customHeight="1">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2:28" ht="16.5" customHeight="1">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2:28" ht="16.5" customHeight="1">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2:28" ht="16.5" customHeight="1">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2:28" ht="16.5" customHeight="1">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2:28" ht="16.5" customHeight="1">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2:28" ht="16.5" customHeight="1">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2:28" ht="16.5" customHeight="1">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2:28" ht="16.5" customHeight="1">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2:28" ht="16.5" customHeight="1">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2:28" ht="16.5" customHeight="1">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2:28" ht="16.5" customHeight="1">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2:28" ht="16.5" customHeight="1">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2:28" ht="16.5" customHeight="1">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2:28" ht="16.5" customHeight="1">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2:28" ht="16.5" customHeight="1">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2:28" ht="16.5" customHeight="1">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2:28" ht="16.5" customHeight="1">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2:28" ht="16.5" customHeight="1">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2:28" ht="16.5" customHeight="1">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2:28" ht="16.5" customHeight="1">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2:28" ht="16.5" customHeight="1">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2:28" ht="16.5" customHeight="1">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2:28" ht="16.5" customHeight="1">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2:28" ht="16.5" customHeight="1">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2:28" ht="16.5" customHeight="1">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2:28" ht="16.5" customHeight="1">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2:28" ht="16.5" customHeight="1">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2:28" ht="16.5" customHeight="1">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2:28" ht="16.5" customHeight="1">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2:28" ht="16.5" customHeight="1">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2:28" ht="16.5" customHeight="1">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2:28" ht="16.5" customHeight="1">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2:28" ht="16.5" customHeight="1">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2:28" ht="16.5" customHeight="1">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2:28" ht="16.5" customHeight="1">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2:28" ht="16.5" customHeight="1">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2:28" ht="16.5" customHeight="1">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2:28" ht="16.5" customHeight="1">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2:28" ht="16.5" customHeight="1">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2:28" ht="16.5" customHeight="1">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2:28" ht="16.5" customHeight="1">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2:28" ht="16.5" customHeight="1">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2:28" ht="16.5" customHeight="1">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2:28" ht="16.5" customHeight="1">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2:28" ht="16.5" customHeight="1">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2:28" ht="16.5" customHeight="1">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2:28" ht="16.5" customHeight="1">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2:28" ht="16.5" customHeight="1">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2:28" ht="16.5" customHeight="1">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2:28" ht="16.5" customHeight="1">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2:28" ht="16.5" customHeight="1">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2:28" ht="16.5" customHeight="1">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2:28" ht="16.5" customHeight="1">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2:28" ht="16.5" customHeight="1">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2:28" ht="16.5" customHeight="1">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2:28" ht="16.5" customHeight="1">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2:28" ht="16.5" customHeight="1">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2:28" ht="16.5" customHeight="1">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2:28" ht="16.5" customHeight="1">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2:28" ht="16.5" customHeight="1">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2:28" ht="16.5" customHeight="1">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2:28" ht="16.5" customHeight="1">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2:28" ht="16.5" customHeight="1">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2:28" ht="16.5" customHeight="1">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2:28" ht="16.5" customHeight="1">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2:28" ht="16.5" customHeight="1">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2:28" ht="16.5" customHeight="1">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2:28" ht="16.5" customHeight="1">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2:28" ht="16.5" customHeight="1">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2:28" ht="16.5" customHeight="1">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2:28" ht="16.5" customHeight="1">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2:28" ht="16.5" customHeight="1">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2:28" ht="16.5" customHeight="1">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2:28" ht="16.5" customHeight="1">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2:28" ht="16.5" customHeight="1">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2:28" ht="16.5" customHeight="1">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2:28" ht="16.5" customHeight="1">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2:28" ht="16.5" customHeight="1">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2:28" ht="16.5" customHeight="1">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2:28" ht="16.5" customHeight="1">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2:28" ht="16.5" customHeight="1">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2:28" ht="16.5" customHeight="1">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2:28" ht="16.5" customHeight="1">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2:28" ht="16.5" customHeight="1">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2:28" ht="16.5" customHeight="1">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2:28" ht="16.5" customHeight="1">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2:28" ht="16.5" customHeight="1">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2:28" ht="16.5" customHeight="1">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2:28" ht="16.5" customHeight="1">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2:28" ht="16.5" customHeight="1">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2:28" ht="16.5" customHeight="1">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2:28" ht="16.5" customHeight="1">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2:28" ht="16.5" customHeight="1">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2:28" ht="16.5" customHeight="1">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2:28" ht="16.5" customHeight="1">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2:28" ht="16.5" customHeight="1">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2:28" ht="16.5" customHeight="1">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2:28" ht="16.5" customHeight="1">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2:28" ht="16.5" customHeight="1">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2:28" ht="16.5" customHeight="1">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2:28" ht="16.5" customHeight="1">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2:28" ht="16.5" customHeight="1">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2:28" ht="16.5" customHeight="1">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2:28" ht="16.5" customHeight="1">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2:28" ht="16.5" customHeight="1">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2:28" ht="16.5" customHeight="1">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2:28" ht="16.5" customHeight="1">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2:28" ht="16.5" customHeight="1">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2:28" ht="16.5" customHeight="1">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2:28" ht="16.5" customHeight="1">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2:28" ht="16.5" customHeight="1">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2:28" ht="16.5" customHeight="1">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2:28" ht="16.5" customHeight="1">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2:28" ht="16.5" customHeight="1">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2:28" ht="16.5" customHeight="1">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2:28" ht="16.5" customHeight="1">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2:28" ht="16.5" customHeight="1">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2:28" ht="16.5" customHeight="1">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2:28" ht="16.5" customHeight="1">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2:28" ht="16.5" customHeight="1">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2:28" ht="16.5" customHeight="1">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2:28" ht="16.5" customHeight="1">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2:28" ht="16.5" customHeight="1">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2:28" ht="16.5" customHeight="1">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2:28" ht="16.5" customHeight="1">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2:28" ht="16.5" customHeight="1">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2:28" ht="16.5" customHeight="1">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2:28" ht="16.5" customHeight="1">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2:28" ht="16.5" customHeight="1">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2:28" ht="16.5" customHeight="1">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2:28" ht="16.5" customHeight="1">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2:28" ht="16.5" customHeight="1">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2:28" ht="16.5" customHeight="1">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2:28" ht="16.5" customHeight="1">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2:28" ht="16.5" customHeight="1">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2:28" ht="16.5" customHeight="1">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2:28" ht="16.5" customHeight="1">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2:28" ht="16.5" customHeight="1">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2:28" ht="16.5" customHeight="1">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2:28" ht="16.5" customHeight="1">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2:28" ht="16.5" customHeight="1">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2:28" ht="16.5" customHeight="1">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2:28" ht="16.5" customHeight="1">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2:28" ht="16.5" customHeight="1">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2:28" ht="16.5" customHeight="1">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2:28" ht="16.5" customHeight="1">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2:28" ht="16.5" customHeight="1">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2:28" ht="16.5" customHeight="1">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2:28" ht="16.5" customHeight="1">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2:28" ht="16.5" customHeight="1">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2:28" ht="16.5" customHeight="1">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2:28" ht="16.5" customHeight="1">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2:28" ht="16.5" customHeight="1">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2:28" ht="16.5" customHeight="1">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2:28" ht="16.5" customHeight="1">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2:28" ht="16.5" customHeight="1">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2:28" ht="16.5" customHeight="1">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2:28" ht="16.5" customHeight="1">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2:28" ht="16.5" customHeight="1">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2:28" ht="16.5" customHeight="1">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2:28" ht="16.5" customHeight="1">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2:28" ht="16.5" customHeight="1">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2:28" ht="16.5" customHeight="1">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2:28" ht="16.5" customHeight="1">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2:28" ht="16.5" customHeight="1">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2:28" ht="16.5" customHeight="1">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2:28" ht="16.5" customHeight="1">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2:28" ht="16.5" customHeight="1">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2:28" ht="16.5" customHeight="1">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2:28" ht="16.5" customHeight="1">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2:28" ht="16.5" customHeight="1">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2:28" ht="16.5" customHeight="1">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2:28" ht="16.5" customHeight="1">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2:28" ht="16.5" customHeight="1">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2:28" ht="16.5" customHeight="1">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2:28" ht="16.5" customHeight="1">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2:28" ht="16.5" customHeight="1">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2:28" ht="16.5" customHeight="1">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2:28" ht="16.5" customHeight="1">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2:28" ht="16.5" customHeight="1">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2:28" ht="16.5" customHeight="1">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2:28" ht="16.5" customHeight="1">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2:28" ht="16.5" customHeight="1">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2:28" ht="16.5" customHeight="1">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2:28" ht="16.5" customHeight="1">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2:28" ht="16.5" customHeight="1">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2:28" ht="16.5" customHeight="1">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2:28" ht="16.5" customHeight="1">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2:28" ht="16.5" customHeight="1">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2:28" ht="16.5" customHeight="1">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2:28" ht="16.5" customHeight="1">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2:28" ht="16.5" customHeight="1">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2:28" ht="16.5" customHeight="1">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2:28" ht="16.5" customHeight="1">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2:28" ht="16.5" customHeight="1">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2:28" ht="16.5" customHeight="1">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2:28" ht="16.5" customHeight="1">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2:28" ht="16.5" customHeight="1">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2:28" ht="16.5" customHeight="1">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2:28" ht="16.5" customHeight="1">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2:28" ht="16.5" customHeight="1">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2:28" ht="16.5" customHeight="1">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2:28" ht="16.5" customHeight="1">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2:28" ht="16.5" customHeight="1">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2:28" ht="16.5" customHeight="1">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2:28" ht="16.5" customHeight="1">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2:28" ht="16.5" customHeight="1">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2:28" ht="16.5" customHeight="1">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2:28" ht="16.5" customHeight="1">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2:28" ht="16.5" customHeight="1">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2:28" ht="16.5" customHeight="1">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2:28" ht="16.5" customHeight="1">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2:28" ht="16.5" customHeight="1">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2:28" ht="16.5" customHeight="1">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2:28" ht="16.5" customHeight="1">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2:28" ht="16.5" customHeight="1">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2:28" ht="16.5" customHeight="1">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2:28" ht="16.5" customHeight="1">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2:28" ht="16.5" customHeight="1">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2:28" ht="16.5" customHeight="1">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2:28" ht="16.5" customHeight="1">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2:28" ht="16.5" customHeight="1">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2:28" ht="16.5" customHeight="1">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2:28" ht="16.5" customHeight="1">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2:28" ht="16.5" customHeight="1">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2:28" ht="16.5" customHeight="1">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2:28" ht="16.5" customHeight="1">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2:28" ht="16.5" customHeight="1">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2:28" ht="16.5" customHeight="1">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2:28" ht="16.5" customHeight="1">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2:28" ht="16.5" customHeight="1">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2:28" ht="16.5" customHeight="1">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2:28" ht="16.5" customHeight="1">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2:28" ht="16.5" customHeight="1">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2:28" ht="16.5" customHeight="1">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2:28" ht="16.5" customHeight="1">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2:28" ht="16.5" customHeight="1">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2:28" ht="16.5" customHeight="1">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2:28" ht="16.5" customHeight="1">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2:28" ht="16.5" customHeight="1">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2:28" ht="16.5" customHeight="1">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2:28" ht="16.5" customHeight="1">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2:28" ht="16.5" customHeight="1">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2:28" ht="16.5" customHeight="1">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2:28" ht="16.5" customHeight="1">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2:28" ht="16.5" customHeight="1">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2:28" ht="16.5" customHeight="1">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2:28" ht="16.5" customHeight="1">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2:28" ht="16.5" customHeight="1">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2:28" ht="16.5" customHeight="1">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2:28" ht="16.5" customHeight="1">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2:28" ht="16.5" customHeight="1">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2:28" ht="16.5" customHeight="1">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2:28" ht="16.5" customHeight="1">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2:28" ht="16.5" customHeight="1">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2:28" ht="16.5" customHeight="1">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2:28" ht="16.5" customHeight="1">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2:28" ht="16.5" customHeight="1">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2:28" ht="16.5" customHeight="1">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2:28" ht="16.5" customHeight="1">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2:28" ht="16.5" customHeight="1">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2:28" ht="16.5" customHeight="1">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2:28" ht="16.5" customHeight="1">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2:28" ht="16.5" customHeight="1">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2:28" ht="16.5" customHeight="1">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2:28" ht="16.5" customHeight="1">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2:28" ht="16.5" customHeight="1">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2:28" ht="16.5" customHeight="1">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2:28" ht="16.5" customHeight="1">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2:28" ht="16.5" customHeight="1">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2:28" ht="16.5" customHeight="1">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2:28" ht="16.5" customHeight="1">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2:28" ht="16.5" customHeight="1">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2:28" ht="16.5" customHeight="1">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2:28" ht="16.5" customHeight="1">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2:28" ht="16.5" customHeight="1">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2:28" ht="16.5" customHeight="1">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2:28" ht="16.5" customHeight="1">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2:28" ht="16.5" customHeight="1">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2:28" ht="16.5" customHeight="1">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2:28" ht="16.5" customHeight="1">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2:28" ht="16.5" customHeight="1">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2:28" ht="16.5" customHeight="1">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2:28" ht="16.5" customHeight="1">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2:28" ht="16.5" customHeight="1">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2:28" ht="16.5" customHeight="1">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2:28" ht="16.5" customHeight="1">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2:28" ht="16.5" customHeight="1">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2:28" ht="16.5" customHeight="1">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2:28" ht="16.5" customHeight="1">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2:28" ht="16.5" customHeight="1">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2:28" ht="16.5" customHeight="1">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2:28" ht="16.5" customHeight="1">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2:28" ht="16.5" customHeight="1">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2:28" ht="16.5" customHeight="1">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2:28" ht="16.5" customHeight="1">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2:28" ht="16.5" customHeight="1">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2:28" ht="16.5" customHeight="1">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2:28" ht="16.5" customHeight="1">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2:28" ht="16.5" customHeight="1">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2:28" ht="16.5" customHeight="1">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2:28" ht="16.5" customHeight="1">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2:28" ht="16.5" customHeight="1">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2:28" ht="16.5" customHeight="1">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2:28" ht="16.5" customHeight="1">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2:28" ht="16.5" customHeight="1">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2:28" ht="16.5" customHeight="1">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2:28" ht="16.5" customHeight="1">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2:28" ht="16.5" customHeight="1">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2:28" ht="16.5" customHeight="1">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2:28" ht="16.5" customHeight="1">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2:28" ht="16.5" customHeight="1">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2:28" ht="16.5" customHeight="1">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2:28" ht="16.5" customHeight="1">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2:28" ht="16.5" customHeight="1">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2:28" ht="16.5" customHeight="1">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2:28" ht="16.5" customHeight="1">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2:28" ht="16.5" customHeight="1">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2:28" ht="16.5" customHeight="1">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2:28" ht="16.5" customHeight="1">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2:28" ht="16.5" customHeight="1">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2:28" ht="16.5" customHeight="1">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2:28" ht="16.5" customHeight="1">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2:28" ht="16.5" customHeight="1">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2:28" ht="16.5" customHeight="1">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2:28" ht="16.5" customHeight="1">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2:28" ht="16.5" customHeight="1">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2:28" ht="16.5" customHeight="1">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2:28" ht="16.5" customHeight="1">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2:28" ht="16.5" customHeight="1">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2:28" ht="16.5" customHeight="1">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2:28" ht="16.5" customHeight="1">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2:28" ht="16.5" customHeight="1">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2:28" ht="16.5" customHeight="1">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2:28" ht="16.5" customHeight="1">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2:28" ht="16.5" customHeight="1">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2:28" ht="16.5" customHeight="1">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2:28" ht="16.5" customHeight="1">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2:28" ht="16.5" customHeight="1">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2:28" ht="16.5" customHeight="1">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2:28" ht="16.5" customHeight="1">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2:28" ht="16.5" customHeight="1">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2:28" ht="16.5" customHeight="1">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2:28" ht="16.5" customHeight="1">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2:28" ht="16.5" customHeight="1">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2:28" ht="16.5" customHeight="1">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2:28" ht="16.5" customHeight="1">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2:28" ht="16.5" customHeight="1">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2:28" ht="16.5" customHeight="1">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2:28" ht="16.5" customHeight="1">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2:28" ht="16.5" customHeight="1">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2:28" ht="16.5" customHeight="1">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2:28" ht="16.5" customHeight="1">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2:28" ht="16.5" customHeight="1">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2:28" ht="16.5" customHeight="1">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2:28" ht="16.5" customHeight="1">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2:28" ht="16.5" customHeight="1">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2:28" ht="16.5" customHeight="1">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2:28" ht="16.5" customHeight="1">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2:28" ht="16.5" customHeight="1">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2:28" ht="16.5" customHeight="1">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2:28" ht="16.5" customHeight="1">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2:28" ht="16.5" customHeight="1">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2:28" ht="16.5" customHeight="1">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2:28" ht="16.5" customHeight="1">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2:28" ht="16.5" customHeight="1">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2:28" ht="16.5" customHeight="1">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2:28" ht="16.5" customHeight="1">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2:28" ht="16.5" customHeight="1">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2:28" ht="16.5" customHeight="1">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2:28" ht="16.5" customHeight="1">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2:28" ht="16.5" customHeight="1">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2:28" ht="16.5" customHeight="1">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2:28" ht="16.5" customHeight="1">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2:28" ht="16.5" customHeight="1">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2:28" ht="16.5" customHeight="1">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2:28" ht="16.5" customHeight="1">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2:28" ht="16.5" customHeight="1">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2:28" ht="16.5" customHeight="1">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2:28" ht="16.5" customHeight="1">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2:28" ht="16.5" customHeight="1">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2:28" ht="16.5" customHeight="1">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2:28" ht="16.5" customHeight="1">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2:28" ht="16.5" customHeight="1">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2:28" ht="16.5" customHeight="1">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2:28" ht="16.5" customHeight="1">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2:28" ht="16.5" customHeight="1">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2:28" ht="16.5" customHeight="1">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2:28" ht="16.5" customHeight="1">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2:28" ht="16.5" customHeight="1">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2:28" ht="16.5" customHeight="1">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2:28" ht="16.5" customHeight="1">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2:28" ht="16.5" customHeight="1">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2:28" ht="16.5" customHeight="1">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2:28" ht="16.5" customHeight="1">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2:28" ht="16.5" customHeight="1">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2:28" ht="16.5" customHeight="1">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2:28" ht="16.5" customHeight="1">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2:28" ht="16.5" customHeight="1">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2:28" ht="16.5" customHeight="1">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2:28" ht="16.5" customHeight="1">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2:28" ht="16.5" customHeight="1">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2:28" ht="16.5" customHeight="1">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2:28" ht="16.5" customHeight="1">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2:28" ht="16.5" customHeight="1">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2:28" ht="16.5" customHeight="1">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2:28" ht="16.5" customHeight="1">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2:28" ht="16.5" customHeight="1">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2:28" ht="16.5" customHeight="1">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2:28" ht="16.5" customHeight="1">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2:28" ht="16.5" customHeight="1">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2:28" ht="16.5" customHeight="1">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2:28" ht="16.5" customHeight="1">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2:28" ht="16.5" customHeight="1">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2:28" ht="16.5" customHeight="1">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2:28" ht="16.5" customHeight="1">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2:28" ht="16.5" customHeight="1">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2:28" ht="16.5" customHeight="1">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2:28" ht="16.5" customHeight="1">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2:28" ht="16.5" customHeight="1">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2:28" ht="16.5" customHeight="1">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2:28" ht="16.5" customHeight="1">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2:28" ht="16.5" customHeight="1">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2:28" ht="16.5" customHeight="1">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2:28" ht="16.5" customHeight="1">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2:28" ht="16.5" customHeight="1">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2:28" ht="16.5" customHeight="1">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2:28" ht="16.5" customHeight="1">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2:28" ht="16.5" customHeight="1">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2:28" ht="16.5" customHeight="1">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2:28" ht="16.5" customHeight="1">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2:28" ht="16.5" customHeight="1">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2:28" ht="16.5" customHeight="1">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2:28" ht="16.5" customHeight="1">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2:28" ht="16.5" customHeight="1">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2:28" ht="16.5" customHeight="1">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2:28" ht="16.5" customHeight="1">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2:28" ht="16.5" customHeight="1">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2:28" ht="16.5" customHeight="1">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2:28" ht="16.5" customHeight="1">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2:28" ht="16.5" customHeight="1">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2:28" ht="16.5" customHeight="1">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2:28" ht="16.5" customHeight="1">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2:28" ht="16.5" customHeight="1">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2:28" ht="16.5" customHeight="1">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2:28" ht="16.5" customHeight="1">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2:28" ht="16.5" customHeight="1">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2:28" ht="16.5" customHeight="1">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2:28" ht="16.5" customHeight="1">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2:28" ht="16.5" customHeight="1">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2:28" ht="16.5" customHeight="1">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2:28" ht="16.5" customHeight="1">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2:28" ht="16.5" customHeight="1">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2:28" ht="16.5" customHeight="1">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2:28" ht="16.5" customHeight="1">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2:28" ht="16.5" customHeight="1">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2:28" ht="16.5" customHeight="1">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2:28" ht="16.5" customHeight="1">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2:28" ht="16.5" customHeight="1">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2:28" ht="16.5" customHeight="1">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2:28" ht="16.5" customHeight="1">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2:28" ht="16.5" customHeight="1">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2:28" ht="16.5" customHeight="1">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2:28" ht="16.5" customHeight="1">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2:28" ht="16.5" customHeight="1">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2:28" ht="16.5" customHeight="1">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2:28" ht="16.5" customHeight="1">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2:28" ht="16.5" customHeight="1">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2:28" ht="16.5" customHeight="1">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2:28" ht="16.5" customHeight="1">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2:28" ht="16.5" customHeight="1">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2:28" ht="16.5" customHeight="1">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2:28" ht="16.5" customHeight="1">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2:28" ht="16.5" customHeight="1">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2:28" ht="16.5" customHeight="1">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2:28" ht="16.5" customHeight="1">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2:28" ht="16.5" customHeight="1">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2:28" ht="16.5" customHeight="1">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2:28" ht="16.5" customHeight="1">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2:28" ht="16.5" customHeight="1">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2:28" ht="16.5" customHeight="1">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2:28" ht="16.5" customHeight="1">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2:28" ht="16.5" customHeight="1">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2:28" ht="16.5" customHeight="1">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2:28" ht="16.5" customHeight="1">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2:28" ht="16.5" customHeight="1">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2:28" ht="16.5" customHeight="1">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2:28" ht="16.5" customHeight="1">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2:28" ht="16.5" customHeight="1">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2:28" ht="16.5" customHeight="1">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2:28" ht="16.5" customHeight="1">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2:28" ht="16.5" customHeight="1">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2:28" ht="16.5" customHeight="1">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2:28" ht="16.5" customHeight="1">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2:28" ht="16.5" customHeight="1">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2:28" ht="16.5" customHeight="1">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2:28" ht="16.5" customHeight="1">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2:28" ht="16.5" customHeight="1">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2:28" ht="16.5" customHeight="1">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2:28" ht="16.5" customHeight="1">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2:28" ht="16.5" customHeight="1">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2:28" ht="16.5" customHeight="1">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2:28" ht="16.5" customHeight="1">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2:28" ht="16.5" customHeight="1">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2:28" ht="16.5" customHeight="1">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2:28" ht="16.5" customHeight="1">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2:28" ht="16.5" customHeight="1">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2:28" ht="16.5" customHeight="1">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2:28" ht="16.5" customHeight="1">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2:28" ht="16.5" customHeight="1">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2:28" ht="16.5" customHeight="1">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2:28" ht="16.5" customHeight="1">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2:28" ht="16.5" customHeight="1">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2:28" ht="16.5" customHeight="1">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2:28" ht="16.5" customHeight="1">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2:28" ht="16.5" customHeight="1">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2:28" ht="16.5" customHeight="1">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2:28" ht="16.5" customHeight="1">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2:28" ht="16.5" customHeight="1">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2:28" ht="16.5" customHeight="1">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2:28" ht="16.5" customHeight="1">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2:28" ht="16.5" customHeight="1">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2:28" ht="16.5" customHeight="1">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2:28" ht="16.5" customHeight="1">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2:28" ht="16.5" customHeight="1">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2:28" ht="16.5" customHeight="1">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2:28" ht="16.5" customHeight="1">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2:28" ht="16.5" customHeight="1">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2:28" ht="16.5" customHeight="1">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2:28" ht="16.5" customHeight="1">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2:28" ht="16.5" customHeight="1">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2:28" ht="16.5" customHeight="1">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2:28" ht="16.5" customHeight="1">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2:28" ht="16.5" customHeight="1">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2:28" ht="16.5" customHeight="1">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2:28" ht="16.5" customHeight="1">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2:28" ht="16.5" customHeight="1">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2:28" ht="16.5" customHeight="1">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2:28" ht="16.5" customHeight="1">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2:28" ht="16.5" customHeight="1">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2:28" ht="16.5" customHeight="1">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2:28" ht="16.5" customHeight="1">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2:28" ht="16.5" customHeight="1">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2:28" ht="16.5" customHeight="1">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2:28" ht="16.5" customHeight="1">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2:28" ht="16.5" customHeight="1">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2:28" ht="16.5" customHeight="1">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2:28" ht="16.5" customHeight="1">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2:28" ht="16.5" customHeight="1">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2:28" ht="16.5" customHeight="1">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2:28" ht="16.5" customHeight="1">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2:28" ht="16.5" customHeight="1">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2:28" ht="16.5" customHeight="1">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2:28" ht="16.5" customHeight="1">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2:28" ht="16.5" customHeight="1">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2:28" ht="16.5" customHeight="1">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2:28" ht="16.5" customHeight="1">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2:28" ht="16.5" customHeight="1">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2:28" ht="16.5" customHeight="1">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2:28" ht="16.5" customHeight="1">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2:28" ht="16.5" customHeight="1">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2:28" ht="16.5" customHeight="1">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2:28" ht="16.5" customHeight="1">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2:28" ht="16.5" customHeight="1">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2:28" ht="16.5" customHeight="1">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2:28" ht="16.5" customHeight="1">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2:28" ht="16.5" customHeight="1">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2:28" ht="16.5" customHeight="1">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2:28" ht="16.5" customHeight="1">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2:28" ht="16.5" customHeight="1">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2:28" ht="16.5" customHeight="1">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2:28" ht="16.5" customHeight="1">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2:28" ht="16.5" customHeight="1">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2:28" ht="16.5" customHeight="1">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2:28" ht="16.5" customHeight="1">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2:28" ht="16.5" customHeight="1">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2:28" ht="16.5" customHeight="1">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2:28" ht="16.5" customHeight="1">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2:28" ht="16.5" customHeight="1">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2:28" ht="16.5" customHeight="1">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2:28" ht="16.5" customHeight="1">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2:28" ht="16.5" customHeight="1">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2:28" ht="16.5" customHeight="1">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2:28" ht="16.5" customHeight="1">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2:28" ht="16.5" customHeight="1">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2:28" ht="16.5" customHeight="1">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2:28" ht="16.5" customHeight="1">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2:28" ht="16.5" customHeight="1">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2:28" ht="16.5" customHeight="1">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2:28" ht="16.5" customHeight="1">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2:28" ht="16.5" customHeight="1">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2:28" ht="16.5" customHeight="1">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2:28" ht="16.5" customHeight="1">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2:28" ht="16.5" customHeight="1">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2:28" ht="16.5" customHeight="1">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2:28" ht="16.5" customHeight="1">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2:28" ht="16.5" customHeight="1">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2:28" ht="16.5" customHeight="1">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2:28" ht="16.5" customHeight="1">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2:28" ht="16.5" customHeight="1">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sheetData>
  <mergeCells count="28">
    <mergeCell ref="B12:E12"/>
    <mergeCell ref="B13:E13"/>
    <mergeCell ref="C7:C8"/>
    <mergeCell ref="C10:K10"/>
    <mergeCell ref="H7:I7"/>
    <mergeCell ref="J7:K7"/>
    <mergeCell ref="D7:E8"/>
    <mergeCell ref="C1:C5"/>
    <mergeCell ref="D1:K5"/>
    <mergeCell ref="D6:E6"/>
    <mergeCell ref="H6:I6"/>
    <mergeCell ref="J6:K6"/>
    <mergeCell ref="I39:J39"/>
    <mergeCell ref="K39:L39"/>
    <mergeCell ref="K40:L40"/>
    <mergeCell ref="H8:I8"/>
    <mergeCell ref="J8:K8"/>
    <mergeCell ref="H25:J25"/>
    <mergeCell ref="H28:I29"/>
    <mergeCell ref="J28:J29"/>
    <mergeCell ref="K28:K29"/>
    <mergeCell ref="L28:L29"/>
    <mergeCell ref="H32:I33"/>
    <mergeCell ref="J32:J33"/>
    <mergeCell ref="K32:K33"/>
    <mergeCell ref="L32:L33"/>
    <mergeCell ref="D37:K37"/>
    <mergeCell ref="E25:F25"/>
  </mergeCells>
  <pageMargins left="0.23622047244094491" right="0.23622047244094491" top="0.74803149606299213" bottom="0.74803149606299213" header="0" footer="0"/>
  <pageSetup scale="4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2EFD9"/>
  </sheetPr>
  <dimension ref="A1:Z1000"/>
  <sheetViews>
    <sheetView showGridLines="0" workbookViewId="0">
      <selection sqref="A1:F1"/>
    </sheetView>
  </sheetViews>
  <sheetFormatPr baseColWidth="10" defaultColWidth="12.5703125" defaultRowHeight="15" customHeight="1"/>
  <cols>
    <col min="1" max="1" width="54.42578125" customWidth="1"/>
    <col min="2" max="2" width="25" hidden="1" customWidth="1"/>
    <col min="3" max="3" width="14.85546875" customWidth="1"/>
    <col min="4" max="4" width="11.5703125" customWidth="1"/>
    <col min="5" max="5" width="40.42578125" customWidth="1"/>
    <col min="6" max="6" width="18.42578125" customWidth="1"/>
    <col min="7" max="7" width="27.140625" customWidth="1"/>
    <col min="8" max="25" width="8.85546875" customWidth="1"/>
    <col min="26" max="26" width="14" customWidth="1"/>
  </cols>
  <sheetData>
    <row r="1" spans="1:26">
      <c r="A1" s="94" t="s">
        <v>39</v>
      </c>
      <c r="B1" s="63"/>
      <c r="C1" s="63"/>
      <c r="D1" s="63"/>
      <c r="E1" s="63"/>
      <c r="F1" s="63"/>
      <c r="G1" s="41"/>
      <c r="H1" s="41"/>
      <c r="I1" s="41"/>
      <c r="J1" s="41"/>
      <c r="K1" s="41"/>
      <c r="L1" s="41"/>
      <c r="M1" s="41"/>
      <c r="N1" s="41"/>
      <c r="O1" s="41"/>
      <c r="P1" s="41"/>
      <c r="Q1" s="41"/>
      <c r="R1" s="41"/>
      <c r="S1" s="41"/>
      <c r="T1" s="41"/>
      <c r="U1" s="41"/>
      <c r="V1" s="41"/>
      <c r="W1" s="41"/>
      <c r="X1" s="41"/>
      <c r="Y1" s="41"/>
      <c r="Z1" s="41"/>
    </row>
    <row r="2" spans="1:26">
      <c r="A2" s="95" t="s">
        <v>40</v>
      </c>
      <c r="B2" s="96"/>
      <c r="C2" s="96"/>
      <c r="D2" s="96"/>
      <c r="E2" s="96"/>
      <c r="F2" s="96"/>
      <c r="G2" s="41"/>
      <c r="H2" s="41"/>
      <c r="I2" s="41"/>
      <c r="J2" s="41"/>
      <c r="K2" s="41"/>
      <c r="L2" s="41"/>
      <c r="M2" s="41"/>
      <c r="N2" s="41"/>
      <c r="O2" s="41"/>
      <c r="P2" s="41"/>
      <c r="Q2" s="41"/>
      <c r="R2" s="41"/>
      <c r="S2" s="41"/>
      <c r="T2" s="41"/>
      <c r="U2" s="41"/>
      <c r="V2" s="41"/>
      <c r="W2" s="41"/>
      <c r="X2" s="41"/>
      <c r="Y2" s="41"/>
      <c r="Z2" s="41"/>
    </row>
    <row r="3" spans="1:26">
      <c r="A3" s="42" t="s">
        <v>41</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43" t="s">
        <v>42</v>
      </c>
      <c r="B4" s="41"/>
      <c r="C4" s="41"/>
      <c r="D4" s="41"/>
      <c r="E4" s="41"/>
      <c r="F4" s="41"/>
      <c r="G4" s="41"/>
      <c r="H4" s="41"/>
      <c r="I4" s="41"/>
      <c r="J4" s="41"/>
      <c r="K4" s="41"/>
      <c r="L4" s="41"/>
      <c r="M4" s="41"/>
      <c r="N4" s="41"/>
      <c r="O4" s="41"/>
      <c r="P4" s="41"/>
      <c r="Q4" s="41"/>
      <c r="R4" s="41"/>
      <c r="S4" s="41"/>
      <c r="T4" s="41"/>
      <c r="U4" s="41"/>
      <c r="V4" s="41"/>
      <c r="W4" s="41"/>
      <c r="X4" s="41"/>
      <c r="Y4" s="41"/>
      <c r="Z4" s="41"/>
    </row>
    <row r="5" spans="1:26">
      <c r="A5" s="43" t="s">
        <v>41</v>
      </c>
      <c r="B5" s="41"/>
      <c r="C5" s="41"/>
      <c r="D5" s="41"/>
      <c r="E5" s="41"/>
      <c r="F5" s="41"/>
      <c r="G5" s="41"/>
      <c r="H5" s="41"/>
      <c r="I5" s="41"/>
      <c r="J5" s="41"/>
      <c r="K5" s="41"/>
      <c r="L5" s="41"/>
      <c r="M5" s="41"/>
      <c r="N5" s="41"/>
      <c r="O5" s="41"/>
      <c r="P5" s="41"/>
      <c r="Q5" s="41"/>
      <c r="R5" s="41"/>
      <c r="S5" s="41"/>
      <c r="T5" s="41"/>
      <c r="U5" s="41"/>
      <c r="V5" s="41"/>
      <c r="W5" s="41"/>
      <c r="X5" s="41"/>
      <c r="Y5" s="41"/>
      <c r="Z5" s="41"/>
    </row>
    <row r="6" spans="1:26" ht="24.75">
      <c r="A6" s="43" t="s">
        <v>43</v>
      </c>
      <c r="B6" s="41"/>
      <c r="C6" s="41"/>
      <c r="D6" s="41"/>
      <c r="E6" s="41"/>
      <c r="F6" s="41"/>
      <c r="G6" s="41"/>
      <c r="H6" s="41"/>
      <c r="I6" s="41"/>
      <c r="J6" s="41"/>
      <c r="K6" s="41"/>
      <c r="L6" s="41"/>
      <c r="M6" s="41"/>
      <c r="N6" s="41"/>
      <c r="O6" s="41"/>
      <c r="P6" s="41"/>
      <c r="Q6" s="41"/>
      <c r="R6" s="41"/>
      <c r="S6" s="41"/>
      <c r="T6" s="41"/>
      <c r="U6" s="41"/>
      <c r="V6" s="41"/>
      <c r="W6" s="41"/>
      <c r="X6" s="41"/>
      <c r="Y6" s="41"/>
      <c r="Z6" s="41"/>
    </row>
    <row r="7" spans="1:26">
      <c r="A7" s="42" t="s">
        <v>41</v>
      </c>
      <c r="B7" s="41"/>
      <c r="C7" s="41"/>
      <c r="D7" s="41"/>
      <c r="E7" s="41"/>
      <c r="F7" s="41"/>
      <c r="G7" s="41"/>
      <c r="H7" s="41"/>
      <c r="I7" s="41"/>
      <c r="J7" s="41"/>
      <c r="K7" s="41"/>
      <c r="L7" s="41"/>
      <c r="M7" s="41"/>
      <c r="N7" s="41"/>
      <c r="O7" s="41"/>
      <c r="P7" s="41"/>
      <c r="Q7" s="41"/>
      <c r="R7" s="41"/>
      <c r="S7" s="41"/>
      <c r="T7" s="41"/>
      <c r="U7" s="41"/>
      <c r="V7" s="41"/>
      <c r="W7" s="41"/>
      <c r="X7" s="41"/>
      <c r="Y7" s="41"/>
      <c r="Z7" s="41"/>
    </row>
    <row r="8" spans="1:26" ht="15.75" customHeight="1">
      <c r="A8" s="44" t="s">
        <v>44</v>
      </c>
      <c r="B8" s="44" t="s">
        <v>45</v>
      </c>
      <c r="C8" s="44" t="s">
        <v>46</v>
      </c>
      <c r="D8" s="44" t="s">
        <v>47</v>
      </c>
      <c r="E8" s="44" t="s">
        <v>48</v>
      </c>
      <c r="F8" s="41"/>
      <c r="G8" s="41"/>
      <c r="H8" s="41"/>
      <c r="I8" s="41"/>
      <c r="J8" s="41"/>
      <c r="K8" s="41"/>
      <c r="L8" s="41"/>
      <c r="M8" s="41"/>
      <c r="N8" s="41"/>
      <c r="O8" s="41"/>
      <c r="P8" s="41"/>
      <c r="Q8" s="41"/>
      <c r="R8" s="41"/>
      <c r="S8" s="41"/>
      <c r="T8" s="41"/>
      <c r="U8" s="41"/>
      <c r="V8" s="41"/>
      <c r="W8" s="41"/>
      <c r="X8" s="41"/>
      <c r="Y8" s="41"/>
      <c r="Z8" s="41"/>
    </row>
    <row r="9" spans="1:26" ht="15.75" customHeight="1">
      <c r="A9" s="45">
        <v>1984</v>
      </c>
      <c r="B9" s="46">
        <v>376.6</v>
      </c>
      <c r="C9" s="46">
        <v>11298</v>
      </c>
      <c r="D9" s="47">
        <v>0</v>
      </c>
      <c r="E9" s="48" t="s">
        <v>49</v>
      </c>
      <c r="F9" s="41"/>
      <c r="G9" s="41"/>
      <c r="H9" s="41"/>
      <c r="I9" s="41"/>
      <c r="J9" s="41"/>
      <c r="K9" s="41"/>
      <c r="L9" s="41"/>
      <c r="M9" s="41"/>
      <c r="N9" s="41"/>
      <c r="O9" s="41"/>
      <c r="P9" s="41"/>
      <c r="Q9" s="41"/>
      <c r="R9" s="41"/>
      <c r="S9" s="41"/>
      <c r="T9" s="41"/>
      <c r="U9" s="41"/>
      <c r="V9" s="41"/>
      <c r="W9" s="41"/>
      <c r="X9" s="41"/>
      <c r="Y9" s="41"/>
      <c r="Z9" s="41"/>
    </row>
    <row r="10" spans="1:26" ht="15.75" customHeight="1">
      <c r="A10" s="45">
        <v>1985</v>
      </c>
      <c r="B10" s="49">
        <v>451.92</v>
      </c>
      <c r="C10" s="49">
        <v>13558</v>
      </c>
      <c r="D10" s="50">
        <v>0.2</v>
      </c>
      <c r="E10" s="51" t="s">
        <v>50</v>
      </c>
      <c r="F10" s="41"/>
      <c r="G10" s="41"/>
      <c r="H10" s="41"/>
      <c r="I10" s="41"/>
      <c r="J10" s="41"/>
      <c r="K10" s="41"/>
      <c r="L10" s="41"/>
      <c r="M10" s="41"/>
      <c r="N10" s="41"/>
      <c r="O10" s="41"/>
      <c r="P10" s="41"/>
      <c r="Q10" s="41"/>
      <c r="R10" s="41"/>
      <c r="S10" s="41"/>
      <c r="T10" s="41"/>
      <c r="U10" s="41"/>
      <c r="V10" s="41"/>
      <c r="W10" s="41"/>
      <c r="X10" s="41"/>
      <c r="Y10" s="41"/>
      <c r="Z10" s="41"/>
    </row>
    <row r="11" spans="1:26" ht="15.75" customHeight="1">
      <c r="A11" s="45">
        <v>1986</v>
      </c>
      <c r="B11" s="46">
        <v>560.38</v>
      </c>
      <c r="C11" s="46">
        <v>16811</v>
      </c>
      <c r="D11" s="47">
        <v>0.24</v>
      </c>
      <c r="E11" s="48" t="s">
        <v>51</v>
      </c>
      <c r="F11" s="41"/>
      <c r="G11" s="41"/>
      <c r="H11" s="41"/>
      <c r="I11" s="41"/>
      <c r="J11" s="41"/>
      <c r="K11" s="41"/>
      <c r="L11" s="41"/>
      <c r="M11" s="41"/>
      <c r="N11" s="41"/>
      <c r="O11" s="41"/>
      <c r="P11" s="41"/>
      <c r="Q11" s="41"/>
      <c r="R11" s="41"/>
      <c r="S11" s="41"/>
      <c r="T11" s="41"/>
      <c r="U11" s="41"/>
      <c r="V11" s="41"/>
      <c r="W11" s="41"/>
      <c r="X11" s="41"/>
      <c r="Y11" s="41"/>
      <c r="Z11" s="41"/>
    </row>
    <row r="12" spans="1:26" ht="15.75" customHeight="1">
      <c r="A12" s="45">
        <v>1987</v>
      </c>
      <c r="B12" s="49">
        <v>683.66</v>
      </c>
      <c r="C12" s="49">
        <v>20510</v>
      </c>
      <c r="D12" s="50">
        <v>0.22</v>
      </c>
      <c r="E12" s="51" t="s">
        <v>52</v>
      </c>
      <c r="F12" s="41"/>
      <c r="G12" s="41"/>
      <c r="H12" s="41"/>
      <c r="I12" s="41"/>
      <c r="J12" s="41"/>
      <c r="K12" s="41"/>
      <c r="L12" s="41"/>
      <c r="M12" s="41"/>
      <c r="N12" s="41"/>
      <c r="O12" s="41"/>
      <c r="P12" s="41"/>
      <c r="Q12" s="41"/>
      <c r="R12" s="41"/>
      <c r="S12" s="41"/>
      <c r="T12" s="41"/>
      <c r="U12" s="41"/>
      <c r="V12" s="41"/>
      <c r="W12" s="41"/>
      <c r="X12" s="41"/>
      <c r="Y12" s="41"/>
      <c r="Z12" s="41"/>
    </row>
    <row r="13" spans="1:26" ht="15.75" customHeight="1">
      <c r="A13" s="45">
        <v>1988</v>
      </c>
      <c r="B13" s="46">
        <v>854.58</v>
      </c>
      <c r="C13" s="46">
        <v>25637</v>
      </c>
      <c r="D13" s="47">
        <v>0.25</v>
      </c>
      <c r="E13" s="48" t="s">
        <v>53</v>
      </c>
      <c r="F13" s="41"/>
      <c r="G13" s="41"/>
      <c r="H13" s="41"/>
      <c r="I13" s="41"/>
      <c r="J13" s="41"/>
      <c r="K13" s="41"/>
      <c r="L13" s="41"/>
      <c r="M13" s="41"/>
      <c r="N13" s="41"/>
      <c r="O13" s="41"/>
      <c r="P13" s="41"/>
      <c r="Q13" s="41"/>
      <c r="R13" s="41"/>
      <c r="S13" s="41"/>
      <c r="T13" s="41"/>
      <c r="U13" s="41"/>
      <c r="V13" s="41"/>
      <c r="W13" s="41"/>
      <c r="X13" s="41"/>
      <c r="Y13" s="41"/>
      <c r="Z13" s="41"/>
    </row>
    <row r="14" spans="1:26" ht="15.75" customHeight="1">
      <c r="A14" s="45">
        <v>1989</v>
      </c>
      <c r="B14" s="49">
        <v>1085.32</v>
      </c>
      <c r="C14" s="49">
        <v>32560</v>
      </c>
      <c r="D14" s="50">
        <v>0.27</v>
      </c>
      <c r="E14" s="51" t="s">
        <v>54</v>
      </c>
      <c r="F14" s="41"/>
      <c r="G14" s="41"/>
      <c r="H14" s="41"/>
      <c r="I14" s="41"/>
      <c r="J14" s="41"/>
      <c r="K14" s="41"/>
      <c r="L14" s="41"/>
      <c r="M14" s="41"/>
      <c r="N14" s="41"/>
      <c r="O14" s="41"/>
      <c r="P14" s="41"/>
      <c r="Q14" s="41"/>
      <c r="R14" s="41"/>
      <c r="S14" s="41"/>
      <c r="T14" s="41"/>
      <c r="U14" s="41"/>
      <c r="V14" s="41"/>
      <c r="W14" s="41"/>
      <c r="X14" s="41"/>
      <c r="Y14" s="41"/>
      <c r="Z14" s="41"/>
    </row>
    <row r="15" spans="1:26" ht="15.75" customHeight="1">
      <c r="A15" s="45">
        <v>1990</v>
      </c>
      <c r="B15" s="46">
        <v>1367.5</v>
      </c>
      <c r="C15" s="46">
        <v>41025</v>
      </c>
      <c r="D15" s="47">
        <v>0.26</v>
      </c>
      <c r="E15" s="48" t="s">
        <v>55</v>
      </c>
      <c r="F15" s="41"/>
      <c r="G15" s="41"/>
      <c r="H15" s="41"/>
      <c r="I15" s="41"/>
      <c r="J15" s="41"/>
      <c r="K15" s="41"/>
      <c r="L15" s="41"/>
      <c r="M15" s="41"/>
      <c r="N15" s="41"/>
      <c r="O15" s="41"/>
      <c r="P15" s="41"/>
      <c r="Q15" s="41"/>
      <c r="R15" s="41"/>
      <c r="S15" s="41"/>
      <c r="T15" s="41"/>
      <c r="U15" s="41"/>
      <c r="V15" s="41"/>
      <c r="W15" s="41"/>
      <c r="X15" s="41"/>
      <c r="Y15" s="41"/>
      <c r="Z15" s="41"/>
    </row>
    <row r="16" spans="1:26" ht="15.75" customHeight="1">
      <c r="A16" s="45">
        <v>1991</v>
      </c>
      <c r="B16" s="49">
        <v>1723.87</v>
      </c>
      <c r="C16" s="49">
        <v>51716</v>
      </c>
      <c r="D16" s="50">
        <v>0.26100000000000001</v>
      </c>
      <c r="E16" s="51" t="s">
        <v>56</v>
      </c>
      <c r="F16" s="41"/>
      <c r="G16" s="41"/>
      <c r="H16" s="41"/>
      <c r="I16" s="41"/>
      <c r="J16" s="41"/>
      <c r="K16" s="41"/>
      <c r="L16" s="41"/>
      <c r="M16" s="41"/>
      <c r="N16" s="41"/>
      <c r="O16" s="41"/>
      <c r="P16" s="41"/>
      <c r="Q16" s="41"/>
      <c r="R16" s="41"/>
      <c r="S16" s="41"/>
      <c r="T16" s="41"/>
      <c r="U16" s="41"/>
      <c r="V16" s="41"/>
      <c r="W16" s="41"/>
      <c r="X16" s="41"/>
      <c r="Y16" s="41"/>
      <c r="Z16" s="41"/>
    </row>
    <row r="17" spans="1:26" ht="15.75" customHeight="1">
      <c r="A17" s="45">
        <v>1992</v>
      </c>
      <c r="B17" s="46">
        <v>2173</v>
      </c>
      <c r="C17" s="46">
        <v>65190</v>
      </c>
      <c r="D17" s="47">
        <v>0.26100000000000001</v>
      </c>
      <c r="E17" s="48" t="s">
        <v>57</v>
      </c>
      <c r="F17" s="41"/>
      <c r="G17" s="41"/>
      <c r="H17" s="41"/>
      <c r="I17" s="41"/>
      <c r="J17" s="41"/>
      <c r="K17" s="41"/>
      <c r="L17" s="41"/>
      <c r="M17" s="41"/>
      <c r="N17" s="41"/>
      <c r="O17" s="41"/>
      <c r="P17" s="41"/>
      <c r="Q17" s="41"/>
      <c r="R17" s="41"/>
      <c r="S17" s="41"/>
      <c r="T17" s="41"/>
      <c r="U17" s="41"/>
      <c r="V17" s="41"/>
      <c r="W17" s="41"/>
      <c r="X17" s="41"/>
      <c r="Y17" s="41"/>
      <c r="Z17" s="41"/>
    </row>
    <row r="18" spans="1:26" ht="15.75" customHeight="1">
      <c r="A18" s="45">
        <v>1993</v>
      </c>
      <c r="B18" s="49">
        <v>2717</v>
      </c>
      <c r="C18" s="49">
        <v>81510</v>
      </c>
      <c r="D18" s="50">
        <v>0.25</v>
      </c>
      <c r="E18" s="51" t="s">
        <v>58</v>
      </c>
      <c r="F18" s="41"/>
      <c r="G18" s="41"/>
      <c r="H18" s="41"/>
      <c r="I18" s="41"/>
      <c r="J18" s="41"/>
      <c r="K18" s="41"/>
      <c r="L18" s="41"/>
      <c r="M18" s="41"/>
      <c r="N18" s="41"/>
      <c r="O18" s="41"/>
      <c r="P18" s="41"/>
      <c r="Q18" s="41"/>
      <c r="R18" s="41"/>
      <c r="S18" s="41"/>
      <c r="T18" s="41"/>
      <c r="U18" s="41"/>
      <c r="V18" s="41"/>
      <c r="W18" s="41"/>
      <c r="X18" s="41"/>
      <c r="Y18" s="41"/>
      <c r="Z18" s="41"/>
    </row>
    <row r="19" spans="1:26" ht="15.75" customHeight="1">
      <c r="A19" s="45">
        <v>1994</v>
      </c>
      <c r="B19" s="46">
        <v>3290</v>
      </c>
      <c r="C19" s="46">
        <v>98700</v>
      </c>
      <c r="D19" s="47">
        <v>0.21099999999999999</v>
      </c>
      <c r="E19" s="48" t="s">
        <v>59</v>
      </c>
      <c r="F19" s="41"/>
      <c r="G19" s="41"/>
      <c r="H19" s="41"/>
      <c r="I19" s="41"/>
      <c r="J19" s="41"/>
      <c r="K19" s="41"/>
      <c r="L19" s="41"/>
      <c r="M19" s="41"/>
      <c r="N19" s="41"/>
      <c r="O19" s="41"/>
      <c r="P19" s="41"/>
      <c r="Q19" s="41"/>
      <c r="R19" s="41"/>
      <c r="S19" s="41"/>
      <c r="T19" s="41"/>
      <c r="U19" s="41"/>
      <c r="V19" s="41"/>
      <c r="W19" s="41"/>
      <c r="X19" s="41"/>
      <c r="Y19" s="41"/>
      <c r="Z19" s="41"/>
    </row>
    <row r="20" spans="1:26" ht="15.75" customHeight="1">
      <c r="A20" s="45">
        <v>1995</v>
      </c>
      <c r="B20" s="49">
        <v>3964.45</v>
      </c>
      <c r="C20" s="49">
        <v>118934</v>
      </c>
      <c r="D20" s="50">
        <v>0.20499999999999999</v>
      </c>
      <c r="E20" s="51" t="s">
        <v>60</v>
      </c>
      <c r="F20" s="41"/>
      <c r="G20" s="41"/>
      <c r="H20" s="41"/>
      <c r="I20" s="41"/>
      <c r="J20" s="41"/>
      <c r="K20" s="41"/>
      <c r="L20" s="41"/>
      <c r="M20" s="41"/>
      <c r="N20" s="41"/>
      <c r="O20" s="41"/>
      <c r="P20" s="41"/>
      <c r="Q20" s="41"/>
      <c r="R20" s="41"/>
      <c r="S20" s="41"/>
      <c r="T20" s="41"/>
      <c r="U20" s="41"/>
      <c r="V20" s="41"/>
      <c r="W20" s="41"/>
      <c r="X20" s="41"/>
      <c r="Y20" s="41"/>
      <c r="Z20" s="41"/>
    </row>
    <row r="21" spans="1:26" ht="15.75" customHeight="1">
      <c r="A21" s="45">
        <v>1996</v>
      </c>
      <c r="B21" s="46">
        <v>4737.5</v>
      </c>
      <c r="C21" s="46">
        <v>142125</v>
      </c>
      <c r="D21" s="47">
        <v>0.19500000000000001</v>
      </c>
      <c r="E21" s="48" t="s">
        <v>61</v>
      </c>
      <c r="F21" s="41"/>
      <c r="G21" s="41"/>
      <c r="H21" s="41"/>
      <c r="I21" s="41"/>
      <c r="J21" s="41"/>
      <c r="K21" s="41"/>
      <c r="L21" s="41"/>
      <c r="M21" s="41"/>
      <c r="N21" s="41"/>
      <c r="O21" s="41"/>
      <c r="P21" s="41"/>
      <c r="Q21" s="41"/>
      <c r="R21" s="41"/>
      <c r="S21" s="41"/>
      <c r="T21" s="41"/>
      <c r="U21" s="41"/>
      <c r="V21" s="41"/>
      <c r="W21" s="41"/>
      <c r="X21" s="41"/>
      <c r="Y21" s="41"/>
      <c r="Z21" s="41"/>
    </row>
    <row r="22" spans="1:26" ht="15.75" customHeight="1">
      <c r="A22" s="45">
        <v>1997</v>
      </c>
      <c r="B22" s="49">
        <v>5733.5</v>
      </c>
      <c r="C22" s="49">
        <v>172005</v>
      </c>
      <c r="D22" s="50">
        <v>0.21</v>
      </c>
      <c r="E22" s="51" t="s">
        <v>62</v>
      </c>
      <c r="F22" s="41"/>
      <c r="G22" s="41"/>
      <c r="H22" s="41"/>
      <c r="I22" s="41"/>
      <c r="J22" s="41"/>
      <c r="K22" s="41"/>
      <c r="L22" s="41"/>
      <c r="M22" s="41"/>
      <c r="N22" s="41"/>
      <c r="O22" s="41"/>
      <c r="P22" s="41"/>
      <c r="Q22" s="41"/>
      <c r="R22" s="41"/>
      <c r="S22" s="41"/>
      <c r="T22" s="41"/>
      <c r="U22" s="41"/>
      <c r="V22" s="41"/>
      <c r="W22" s="41"/>
      <c r="X22" s="41"/>
      <c r="Y22" s="41"/>
      <c r="Z22" s="41"/>
    </row>
    <row r="23" spans="1:26" ht="15.75" customHeight="1">
      <c r="A23" s="45">
        <v>1998</v>
      </c>
      <c r="B23" s="46">
        <v>6794.2</v>
      </c>
      <c r="C23" s="46">
        <v>203826</v>
      </c>
      <c r="D23" s="47">
        <v>0.185</v>
      </c>
      <c r="E23" s="48" t="s">
        <v>63</v>
      </c>
      <c r="F23" s="41"/>
      <c r="G23" s="41"/>
      <c r="H23" s="41"/>
      <c r="I23" s="41"/>
      <c r="J23" s="41"/>
      <c r="K23" s="41"/>
      <c r="L23" s="41"/>
      <c r="M23" s="41"/>
      <c r="N23" s="41"/>
      <c r="O23" s="41"/>
      <c r="P23" s="41"/>
      <c r="Q23" s="41"/>
      <c r="R23" s="41"/>
      <c r="S23" s="41"/>
      <c r="T23" s="41"/>
      <c r="U23" s="41"/>
      <c r="V23" s="41"/>
      <c r="W23" s="41"/>
      <c r="X23" s="41"/>
      <c r="Y23" s="41"/>
      <c r="Z23" s="41"/>
    </row>
    <row r="24" spans="1:26" ht="15.75" customHeight="1">
      <c r="A24" s="45">
        <v>1999</v>
      </c>
      <c r="B24" s="49">
        <v>7882</v>
      </c>
      <c r="C24" s="49">
        <v>236460</v>
      </c>
      <c r="D24" s="50">
        <v>0.16</v>
      </c>
      <c r="E24" s="51" t="s">
        <v>64</v>
      </c>
      <c r="F24" s="41"/>
      <c r="G24" s="41"/>
      <c r="H24" s="41"/>
      <c r="I24" s="41"/>
      <c r="J24" s="41"/>
      <c r="K24" s="41"/>
      <c r="L24" s="41"/>
      <c r="M24" s="41"/>
      <c r="N24" s="41"/>
      <c r="O24" s="41"/>
      <c r="P24" s="41"/>
      <c r="Q24" s="41"/>
      <c r="R24" s="41"/>
      <c r="S24" s="41"/>
      <c r="T24" s="41"/>
      <c r="U24" s="41"/>
      <c r="V24" s="41"/>
      <c r="W24" s="41"/>
      <c r="X24" s="41"/>
      <c r="Y24" s="41"/>
      <c r="Z24" s="41"/>
    </row>
    <row r="25" spans="1:26" ht="15.75" customHeight="1">
      <c r="A25" s="45">
        <v>2000</v>
      </c>
      <c r="B25" s="46">
        <v>8670</v>
      </c>
      <c r="C25" s="46">
        <v>260100</v>
      </c>
      <c r="D25" s="47">
        <v>0.1</v>
      </c>
      <c r="E25" s="48" t="s">
        <v>65</v>
      </c>
      <c r="F25" s="41"/>
      <c r="G25" s="41"/>
      <c r="H25" s="41"/>
      <c r="I25" s="41"/>
      <c r="J25" s="41"/>
      <c r="K25" s="41"/>
      <c r="L25" s="41"/>
      <c r="M25" s="41"/>
      <c r="N25" s="41"/>
      <c r="O25" s="41"/>
      <c r="P25" s="41"/>
      <c r="Q25" s="41"/>
      <c r="R25" s="41"/>
      <c r="S25" s="41"/>
      <c r="T25" s="41"/>
      <c r="U25" s="41"/>
      <c r="V25" s="41"/>
      <c r="W25" s="41"/>
      <c r="X25" s="41"/>
      <c r="Y25" s="41"/>
      <c r="Z25" s="41"/>
    </row>
    <row r="26" spans="1:26" ht="15.75" customHeight="1">
      <c r="A26" s="45">
        <v>2001</v>
      </c>
      <c r="B26" s="49">
        <v>9533.33</v>
      </c>
      <c r="C26" s="49">
        <v>286000</v>
      </c>
      <c r="D26" s="50">
        <v>0.1</v>
      </c>
      <c r="E26" s="51" t="s">
        <v>66</v>
      </c>
      <c r="F26" s="41"/>
      <c r="G26" s="41"/>
      <c r="H26" s="41"/>
      <c r="I26" s="41"/>
      <c r="J26" s="41"/>
      <c r="K26" s="41"/>
      <c r="L26" s="41"/>
      <c r="M26" s="41"/>
      <c r="N26" s="41"/>
      <c r="O26" s="41"/>
      <c r="P26" s="41"/>
      <c r="Q26" s="41"/>
      <c r="R26" s="41"/>
      <c r="S26" s="41"/>
      <c r="T26" s="41"/>
      <c r="U26" s="41"/>
      <c r="V26" s="41"/>
      <c r="W26" s="41"/>
      <c r="X26" s="41"/>
      <c r="Y26" s="41"/>
      <c r="Z26" s="41"/>
    </row>
    <row r="27" spans="1:26" ht="15.75" customHeight="1">
      <c r="A27" s="45">
        <v>2002</v>
      </c>
      <c r="B27" s="46">
        <v>10300</v>
      </c>
      <c r="C27" s="46">
        <v>309000</v>
      </c>
      <c r="D27" s="47">
        <v>0.08</v>
      </c>
      <c r="E27" s="48" t="s">
        <v>67</v>
      </c>
      <c r="F27" s="41"/>
      <c r="G27" s="41"/>
      <c r="H27" s="41"/>
      <c r="I27" s="41"/>
      <c r="J27" s="41"/>
      <c r="K27" s="41"/>
      <c r="L27" s="41"/>
      <c r="M27" s="41"/>
      <c r="N27" s="41"/>
      <c r="O27" s="41"/>
      <c r="P27" s="41"/>
      <c r="Q27" s="41"/>
      <c r="R27" s="41"/>
      <c r="S27" s="41"/>
      <c r="T27" s="41"/>
      <c r="U27" s="41"/>
      <c r="V27" s="41"/>
      <c r="W27" s="41"/>
      <c r="X27" s="41"/>
      <c r="Y27" s="41"/>
      <c r="Z27" s="41"/>
    </row>
    <row r="28" spans="1:26" ht="15.75" customHeight="1">
      <c r="A28" s="45">
        <v>2003</v>
      </c>
      <c r="B28" s="49">
        <v>11066.67</v>
      </c>
      <c r="C28" s="49">
        <v>332000</v>
      </c>
      <c r="D28" s="50">
        <v>7.3999999999999996E-2</v>
      </c>
      <c r="E28" s="51" t="s">
        <v>68</v>
      </c>
      <c r="F28" s="41"/>
      <c r="G28" s="41"/>
      <c r="H28" s="41"/>
      <c r="I28" s="41"/>
      <c r="J28" s="41"/>
      <c r="K28" s="41"/>
      <c r="L28" s="41"/>
      <c r="M28" s="41"/>
      <c r="N28" s="41"/>
      <c r="O28" s="41"/>
      <c r="P28" s="41"/>
      <c r="Q28" s="41"/>
      <c r="R28" s="41"/>
      <c r="S28" s="41"/>
      <c r="T28" s="41"/>
      <c r="U28" s="41"/>
      <c r="V28" s="41"/>
      <c r="W28" s="41"/>
      <c r="X28" s="41"/>
      <c r="Y28" s="41"/>
      <c r="Z28" s="41"/>
    </row>
    <row r="29" spans="1:26" ht="15.75" customHeight="1">
      <c r="A29" s="45">
        <v>2004</v>
      </c>
      <c r="B29" s="46">
        <v>11933.33</v>
      </c>
      <c r="C29" s="46">
        <v>358000</v>
      </c>
      <c r="D29" s="47">
        <v>7.8E-2</v>
      </c>
      <c r="E29" s="48" t="s">
        <v>69</v>
      </c>
      <c r="F29" s="41"/>
      <c r="G29" s="41"/>
      <c r="H29" s="41"/>
      <c r="I29" s="41"/>
      <c r="J29" s="41"/>
      <c r="K29" s="41"/>
      <c r="L29" s="41"/>
      <c r="M29" s="41"/>
      <c r="N29" s="41"/>
      <c r="O29" s="41"/>
      <c r="P29" s="41"/>
      <c r="Q29" s="41"/>
      <c r="R29" s="41"/>
      <c r="S29" s="41"/>
      <c r="T29" s="41"/>
      <c r="U29" s="41"/>
      <c r="V29" s="41"/>
      <c r="W29" s="41"/>
      <c r="X29" s="41"/>
      <c r="Y29" s="41"/>
      <c r="Z29" s="41"/>
    </row>
    <row r="30" spans="1:26" ht="15.75" customHeight="1">
      <c r="A30" s="45">
        <v>2005</v>
      </c>
      <c r="B30" s="49">
        <v>12716.67</v>
      </c>
      <c r="C30" s="49">
        <v>381500</v>
      </c>
      <c r="D30" s="50">
        <v>6.6000000000000003E-2</v>
      </c>
      <c r="E30" s="51" t="s">
        <v>70</v>
      </c>
      <c r="F30" s="41"/>
      <c r="G30" s="41"/>
      <c r="H30" s="41"/>
      <c r="I30" s="41"/>
      <c r="J30" s="41"/>
      <c r="K30" s="41"/>
      <c r="L30" s="41"/>
      <c r="M30" s="41"/>
      <c r="N30" s="41"/>
      <c r="O30" s="41"/>
      <c r="P30" s="41"/>
      <c r="Q30" s="41"/>
      <c r="R30" s="41"/>
      <c r="S30" s="41"/>
      <c r="T30" s="41"/>
      <c r="U30" s="41"/>
      <c r="V30" s="41"/>
      <c r="W30" s="41"/>
      <c r="X30" s="41"/>
      <c r="Y30" s="41"/>
      <c r="Z30" s="41"/>
    </row>
    <row r="31" spans="1:26" ht="15.75" customHeight="1">
      <c r="A31" s="45">
        <v>2006</v>
      </c>
      <c r="B31" s="46">
        <v>13600</v>
      </c>
      <c r="C31" s="46">
        <v>408000</v>
      </c>
      <c r="D31" s="47">
        <v>6.9000000000000006E-2</v>
      </c>
      <c r="E31" s="48" t="s">
        <v>71</v>
      </c>
      <c r="F31" s="41"/>
      <c r="G31" s="41"/>
      <c r="H31" s="41"/>
      <c r="I31" s="41"/>
      <c r="J31" s="41"/>
      <c r="K31" s="41"/>
      <c r="L31" s="41"/>
      <c r="M31" s="41"/>
      <c r="N31" s="41"/>
      <c r="O31" s="41"/>
      <c r="P31" s="41"/>
      <c r="Q31" s="41"/>
      <c r="R31" s="41"/>
      <c r="S31" s="41"/>
      <c r="T31" s="41"/>
      <c r="U31" s="41"/>
      <c r="V31" s="41"/>
      <c r="W31" s="41"/>
      <c r="X31" s="41"/>
      <c r="Y31" s="41"/>
      <c r="Z31" s="41"/>
    </row>
    <row r="32" spans="1:26" ht="15.75" customHeight="1">
      <c r="A32" s="45">
        <v>2007</v>
      </c>
      <c r="B32" s="49">
        <v>14456.67</v>
      </c>
      <c r="C32" s="49">
        <v>433700</v>
      </c>
      <c r="D32" s="50">
        <v>6.3E-2</v>
      </c>
      <c r="E32" s="51" t="s">
        <v>72</v>
      </c>
      <c r="F32" s="41"/>
      <c r="G32" s="41"/>
      <c r="H32" s="41"/>
      <c r="I32" s="41"/>
      <c r="J32" s="41"/>
      <c r="K32" s="41"/>
      <c r="L32" s="41"/>
      <c r="M32" s="41"/>
      <c r="N32" s="41"/>
      <c r="O32" s="41"/>
      <c r="P32" s="41"/>
      <c r="Q32" s="41"/>
      <c r="R32" s="41"/>
      <c r="S32" s="41"/>
      <c r="T32" s="41"/>
      <c r="U32" s="41"/>
      <c r="V32" s="41"/>
      <c r="W32" s="41"/>
      <c r="X32" s="41"/>
      <c r="Y32" s="41"/>
      <c r="Z32" s="41"/>
    </row>
    <row r="33" spans="1:26" ht="15.75" customHeight="1">
      <c r="A33" s="45">
        <v>2008</v>
      </c>
      <c r="B33" s="46">
        <v>15383.33</v>
      </c>
      <c r="C33" s="46">
        <v>461500</v>
      </c>
      <c r="D33" s="47">
        <v>6.4000000000000001E-2</v>
      </c>
      <c r="E33" s="48" t="s">
        <v>73</v>
      </c>
      <c r="F33" s="41"/>
      <c r="G33" s="41"/>
      <c r="H33" s="41"/>
      <c r="I33" s="41"/>
      <c r="J33" s="41"/>
      <c r="K33" s="41"/>
      <c r="L33" s="41"/>
      <c r="M33" s="41"/>
      <c r="N33" s="41"/>
      <c r="O33" s="41"/>
      <c r="P33" s="41"/>
      <c r="Q33" s="41"/>
      <c r="R33" s="41"/>
      <c r="S33" s="41"/>
      <c r="T33" s="41"/>
      <c r="U33" s="41"/>
      <c r="V33" s="41"/>
      <c r="W33" s="41"/>
      <c r="X33" s="41"/>
      <c r="Y33" s="41"/>
      <c r="Z33" s="41"/>
    </row>
    <row r="34" spans="1:26" ht="15.75" customHeight="1">
      <c r="A34" s="45">
        <v>2009</v>
      </c>
      <c r="B34" s="49">
        <v>16563.330000000002</v>
      </c>
      <c r="C34" s="49">
        <v>496900</v>
      </c>
      <c r="D34" s="50">
        <v>7.6999999999999999E-2</v>
      </c>
      <c r="E34" s="51" t="s">
        <v>74</v>
      </c>
      <c r="F34" s="41"/>
      <c r="G34" s="41"/>
      <c r="H34" s="41"/>
      <c r="I34" s="41"/>
      <c r="J34" s="41"/>
      <c r="K34" s="41"/>
      <c r="L34" s="41"/>
      <c r="M34" s="41"/>
      <c r="N34" s="41"/>
      <c r="O34" s="41"/>
      <c r="P34" s="41"/>
      <c r="Q34" s="41"/>
      <c r="R34" s="41"/>
      <c r="S34" s="41"/>
      <c r="T34" s="41"/>
      <c r="U34" s="41"/>
      <c r="V34" s="41"/>
      <c r="W34" s="41"/>
      <c r="X34" s="41"/>
      <c r="Y34" s="41"/>
      <c r="Z34" s="41"/>
    </row>
    <row r="35" spans="1:26" ht="15.75" customHeight="1">
      <c r="A35" s="45">
        <v>2010</v>
      </c>
      <c r="B35" s="46">
        <v>17166.669999999998</v>
      </c>
      <c r="C35" s="46">
        <v>515000</v>
      </c>
      <c r="D35" s="47">
        <v>3.5999999999999997E-2</v>
      </c>
      <c r="E35" s="48" t="s">
        <v>75</v>
      </c>
      <c r="F35" s="41"/>
      <c r="G35" s="41"/>
      <c r="H35" s="41"/>
      <c r="I35" s="41"/>
      <c r="J35" s="41"/>
      <c r="K35" s="41"/>
      <c r="L35" s="41"/>
      <c r="M35" s="41"/>
      <c r="N35" s="41"/>
      <c r="O35" s="41"/>
      <c r="P35" s="41"/>
      <c r="Q35" s="41"/>
      <c r="R35" s="41"/>
      <c r="S35" s="41"/>
      <c r="T35" s="41"/>
      <c r="U35" s="41"/>
      <c r="V35" s="41"/>
      <c r="W35" s="41"/>
      <c r="X35" s="41"/>
      <c r="Y35" s="41"/>
      <c r="Z35" s="41"/>
    </row>
    <row r="36" spans="1:26" ht="15.75" customHeight="1">
      <c r="A36" s="45">
        <v>2011</v>
      </c>
      <c r="B36" s="49">
        <v>17853.330000000002</v>
      </c>
      <c r="C36" s="49">
        <v>535600</v>
      </c>
      <c r="D36" s="50">
        <v>0.04</v>
      </c>
      <c r="E36" s="51" t="s">
        <v>76</v>
      </c>
      <c r="F36" s="41"/>
      <c r="G36" s="41"/>
      <c r="H36" s="41"/>
      <c r="I36" s="41"/>
      <c r="J36" s="41"/>
      <c r="K36" s="41"/>
      <c r="L36" s="41"/>
      <c r="M36" s="41"/>
      <c r="N36" s="41"/>
      <c r="O36" s="41"/>
      <c r="P36" s="41"/>
      <c r="Q36" s="41"/>
      <c r="R36" s="41"/>
      <c r="S36" s="41"/>
      <c r="T36" s="41"/>
      <c r="U36" s="41"/>
      <c r="V36" s="41"/>
      <c r="W36" s="41"/>
      <c r="X36" s="41"/>
      <c r="Y36" s="41"/>
      <c r="Z36" s="41"/>
    </row>
    <row r="37" spans="1:26" ht="15.75" customHeight="1">
      <c r="A37" s="45">
        <v>2012</v>
      </c>
      <c r="B37" s="46">
        <v>18890</v>
      </c>
      <c r="C37" s="46">
        <v>566700</v>
      </c>
      <c r="D37" s="47">
        <v>5.8000000000000003E-2</v>
      </c>
      <c r="E37" s="48" t="s">
        <v>77</v>
      </c>
      <c r="F37" s="41"/>
      <c r="G37" s="41"/>
      <c r="H37" s="41"/>
      <c r="I37" s="41"/>
      <c r="J37" s="41"/>
      <c r="K37" s="41"/>
      <c r="L37" s="41"/>
      <c r="M37" s="41"/>
      <c r="N37" s="41"/>
      <c r="O37" s="41"/>
      <c r="P37" s="41"/>
      <c r="Q37" s="41"/>
      <c r="R37" s="41"/>
      <c r="S37" s="41"/>
      <c r="T37" s="41"/>
      <c r="U37" s="41"/>
      <c r="V37" s="41"/>
      <c r="W37" s="41"/>
      <c r="X37" s="41"/>
      <c r="Y37" s="41"/>
      <c r="Z37" s="41"/>
    </row>
    <row r="38" spans="1:26" ht="15.75" customHeight="1">
      <c r="A38" s="45">
        <v>2013</v>
      </c>
      <c r="B38" s="49">
        <v>19650</v>
      </c>
      <c r="C38" s="49">
        <v>589500</v>
      </c>
      <c r="D38" s="50">
        <v>4.02E-2</v>
      </c>
      <c r="E38" s="51" t="s">
        <v>78</v>
      </c>
      <c r="F38" s="41"/>
      <c r="G38" s="41"/>
      <c r="H38" s="41"/>
      <c r="I38" s="41"/>
      <c r="J38" s="41"/>
      <c r="K38" s="41"/>
      <c r="L38" s="41"/>
      <c r="M38" s="41"/>
      <c r="N38" s="41"/>
      <c r="O38" s="41"/>
      <c r="P38" s="41"/>
      <c r="Q38" s="41"/>
      <c r="R38" s="41"/>
      <c r="S38" s="41"/>
      <c r="T38" s="41"/>
      <c r="U38" s="41"/>
      <c r="V38" s="41"/>
      <c r="W38" s="41"/>
      <c r="X38" s="41"/>
      <c r="Y38" s="41"/>
      <c r="Z38" s="41"/>
    </row>
    <row r="39" spans="1:26" ht="15.75" customHeight="1">
      <c r="A39" s="45">
        <v>2014</v>
      </c>
      <c r="B39" s="46">
        <v>20533.330000000002</v>
      </c>
      <c r="C39" s="46">
        <v>616000</v>
      </c>
      <c r="D39" s="47">
        <v>4.4999999999999998E-2</v>
      </c>
      <c r="E39" s="48" t="s">
        <v>79</v>
      </c>
      <c r="F39" s="41"/>
      <c r="G39" s="41"/>
      <c r="H39" s="41"/>
      <c r="I39" s="41"/>
      <c r="J39" s="41"/>
      <c r="K39" s="41"/>
      <c r="L39" s="41"/>
      <c r="M39" s="41"/>
      <c r="N39" s="41"/>
      <c r="O39" s="41"/>
      <c r="P39" s="41"/>
      <c r="Q39" s="41"/>
      <c r="R39" s="41"/>
      <c r="S39" s="41"/>
      <c r="T39" s="41"/>
      <c r="U39" s="41"/>
      <c r="V39" s="41"/>
      <c r="W39" s="41"/>
      <c r="X39" s="41"/>
      <c r="Y39" s="41"/>
      <c r="Z39" s="41"/>
    </row>
    <row r="40" spans="1:26" ht="15.75" customHeight="1">
      <c r="A40" s="45">
        <v>2015</v>
      </c>
      <c r="B40" s="49">
        <v>21478.33</v>
      </c>
      <c r="C40" s="49">
        <v>644350</v>
      </c>
      <c r="D40" s="50">
        <v>4.5999999999999999E-2</v>
      </c>
      <c r="E40" s="51" t="s">
        <v>80</v>
      </c>
      <c r="F40" s="41"/>
      <c r="G40" s="41"/>
      <c r="H40" s="41"/>
      <c r="I40" s="41"/>
      <c r="J40" s="41"/>
      <c r="K40" s="41"/>
      <c r="L40" s="41"/>
      <c r="M40" s="41"/>
      <c r="N40" s="41"/>
      <c r="O40" s="41"/>
      <c r="P40" s="41"/>
      <c r="Q40" s="41"/>
      <c r="R40" s="41"/>
      <c r="S40" s="41"/>
      <c r="T40" s="41"/>
      <c r="U40" s="41"/>
      <c r="V40" s="41"/>
      <c r="W40" s="41"/>
      <c r="X40" s="41"/>
      <c r="Y40" s="41"/>
      <c r="Z40" s="41"/>
    </row>
    <row r="41" spans="1:26" ht="15.75" customHeight="1">
      <c r="A41" s="45">
        <v>2016</v>
      </c>
      <c r="B41" s="46">
        <v>22981.83</v>
      </c>
      <c r="C41" s="46">
        <v>689455</v>
      </c>
      <c r="D41" s="47">
        <v>7.0000000000000007E-2</v>
      </c>
      <c r="E41" s="48" t="s">
        <v>81</v>
      </c>
      <c r="F41" s="41"/>
      <c r="G41" s="41"/>
      <c r="H41" s="41"/>
      <c r="I41" s="41"/>
      <c r="J41" s="41"/>
      <c r="K41" s="41"/>
      <c r="L41" s="41"/>
      <c r="M41" s="41"/>
      <c r="N41" s="41"/>
      <c r="O41" s="41"/>
      <c r="P41" s="41"/>
      <c r="Q41" s="41"/>
      <c r="R41" s="41"/>
      <c r="S41" s="41"/>
      <c r="T41" s="41"/>
      <c r="U41" s="41"/>
      <c r="V41" s="41"/>
      <c r="W41" s="41"/>
      <c r="X41" s="41"/>
      <c r="Y41" s="41"/>
      <c r="Z41" s="41"/>
    </row>
    <row r="42" spans="1:26" ht="15.75" customHeight="1">
      <c r="A42" s="45">
        <v>2017</v>
      </c>
      <c r="B42" s="49">
        <v>24590.560000000001</v>
      </c>
      <c r="C42" s="49">
        <v>737717</v>
      </c>
      <c r="D42" s="50">
        <v>7.0000000000000007E-2</v>
      </c>
      <c r="E42" s="51" t="s">
        <v>82</v>
      </c>
      <c r="F42" s="41"/>
      <c r="G42" s="41"/>
      <c r="H42" s="41"/>
      <c r="I42" s="41"/>
      <c r="J42" s="41"/>
      <c r="K42" s="41"/>
      <c r="L42" s="41"/>
      <c r="M42" s="41"/>
      <c r="N42" s="41"/>
      <c r="O42" s="41"/>
      <c r="P42" s="41"/>
      <c r="Q42" s="41"/>
      <c r="R42" s="41"/>
      <c r="S42" s="41"/>
      <c r="T42" s="41"/>
      <c r="U42" s="41"/>
      <c r="V42" s="41"/>
      <c r="W42" s="41"/>
      <c r="X42" s="41"/>
      <c r="Y42" s="41"/>
      <c r="Z42" s="41"/>
    </row>
    <row r="43" spans="1:26" ht="15.75" customHeight="1">
      <c r="A43" s="45">
        <v>2018</v>
      </c>
      <c r="B43" s="46">
        <v>26041.4</v>
      </c>
      <c r="C43" s="46">
        <v>781242</v>
      </c>
      <c r="D43" s="47">
        <f t="shared" ref="D43:D48" si="0">+(C43-C42)/C42</f>
        <v>5.8999589273393459E-2</v>
      </c>
      <c r="E43" s="48" t="s">
        <v>83</v>
      </c>
      <c r="F43" s="41"/>
      <c r="G43" s="41"/>
      <c r="H43" s="41"/>
      <c r="I43" s="41"/>
      <c r="J43" s="41"/>
      <c r="K43" s="41"/>
      <c r="L43" s="41"/>
      <c r="M43" s="41"/>
      <c r="N43" s="41"/>
      <c r="O43" s="41"/>
      <c r="P43" s="41"/>
      <c r="Q43" s="41"/>
      <c r="R43" s="41"/>
      <c r="S43" s="41"/>
      <c r="T43" s="41"/>
      <c r="U43" s="41"/>
      <c r="V43" s="41"/>
      <c r="W43" s="41"/>
      <c r="X43" s="41"/>
      <c r="Y43" s="41"/>
      <c r="Z43" s="41"/>
    </row>
    <row r="44" spans="1:26" ht="15.75" customHeight="1">
      <c r="A44" s="45">
        <v>2019</v>
      </c>
      <c r="B44" s="52"/>
      <c r="C44" s="53">
        <v>828116</v>
      </c>
      <c r="D44" s="54">
        <f t="shared" si="0"/>
        <v>5.9999334393184188E-2</v>
      </c>
      <c r="E44" s="55" t="s">
        <v>84</v>
      </c>
      <c r="F44" s="41"/>
      <c r="G44" s="41"/>
      <c r="H44" s="41"/>
      <c r="I44" s="41"/>
      <c r="J44" s="41"/>
      <c r="K44" s="41"/>
      <c r="L44" s="41"/>
      <c r="M44" s="41"/>
      <c r="N44" s="41"/>
      <c r="O44" s="41"/>
      <c r="P44" s="41"/>
      <c r="Q44" s="41"/>
      <c r="R44" s="41"/>
      <c r="S44" s="41"/>
      <c r="T44" s="41"/>
      <c r="U44" s="41"/>
      <c r="V44" s="41"/>
      <c r="W44" s="41"/>
      <c r="X44" s="41"/>
      <c r="Y44" s="41"/>
      <c r="Z44" s="41"/>
    </row>
    <row r="45" spans="1:26" ht="15.75" customHeight="1">
      <c r="A45" s="45">
        <v>2020</v>
      </c>
      <c r="B45" s="52"/>
      <c r="C45" s="56">
        <v>877803</v>
      </c>
      <c r="D45" s="57">
        <f t="shared" si="0"/>
        <v>6.0000048302411742E-2</v>
      </c>
      <c r="E45" s="58" t="s">
        <v>85</v>
      </c>
      <c r="F45" s="41"/>
      <c r="G45" s="41"/>
      <c r="H45" s="41"/>
      <c r="I45" s="41"/>
      <c r="J45" s="41"/>
      <c r="K45" s="41"/>
      <c r="L45" s="41"/>
      <c r="M45" s="41"/>
      <c r="N45" s="41"/>
      <c r="O45" s="41"/>
      <c r="P45" s="41"/>
      <c r="Q45" s="41"/>
      <c r="R45" s="41"/>
      <c r="S45" s="41"/>
      <c r="T45" s="41"/>
      <c r="U45" s="41"/>
      <c r="V45" s="41"/>
      <c r="W45" s="41"/>
      <c r="X45" s="41"/>
      <c r="Y45" s="41"/>
      <c r="Z45" s="41"/>
    </row>
    <row r="46" spans="1:26" ht="15.75" customHeight="1">
      <c r="A46" s="45">
        <v>2021</v>
      </c>
      <c r="B46" s="52"/>
      <c r="C46" s="53">
        <v>908526</v>
      </c>
      <c r="D46" s="54">
        <f t="shared" si="0"/>
        <v>3.4999880383183926E-2</v>
      </c>
      <c r="E46" s="55" t="s">
        <v>86</v>
      </c>
      <c r="F46" s="41"/>
      <c r="G46" s="41"/>
      <c r="H46" s="41"/>
      <c r="I46" s="41"/>
      <c r="J46" s="41"/>
      <c r="K46" s="41"/>
      <c r="L46" s="41"/>
      <c r="M46" s="41"/>
      <c r="N46" s="41"/>
      <c r="O46" s="41"/>
      <c r="P46" s="41"/>
      <c r="Q46" s="41"/>
      <c r="R46" s="41"/>
      <c r="S46" s="41"/>
      <c r="T46" s="41"/>
      <c r="U46" s="41"/>
      <c r="V46" s="41"/>
      <c r="W46" s="41"/>
      <c r="X46" s="41"/>
      <c r="Y46" s="41"/>
      <c r="Z46" s="41"/>
    </row>
    <row r="47" spans="1:26" ht="15.75" customHeight="1">
      <c r="A47" s="45">
        <v>2022</v>
      </c>
      <c r="B47" s="52"/>
      <c r="C47" s="56">
        <v>1000000</v>
      </c>
      <c r="D47" s="57">
        <f t="shared" si="0"/>
        <v>0.10068396501586085</v>
      </c>
      <c r="E47" s="58" t="s">
        <v>87</v>
      </c>
      <c r="F47" s="41"/>
      <c r="G47" s="41"/>
      <c r="H47" s="41"/>
      <c r="I47" s="41"/>
      <c r="J47" s="41"/>
      <c r="K47" s="41"/>
      <c r="L47" s="41"/>
      <c r="M47" s="41"/>
      <c r="N47" s="41"/>
      <c r="O47" s="41"/>
      <c r="P47" s="41"/>
      <c r="Q47" s="41"/>
      <c r="R47" s="41"/>
      <c r="S47" s="41"/>
      <c r="T47" s="41"/>
      <c r="U47" s="41"/>
      <c r="V47" s="41"/>
      <c r="W47" s="41"/>
      <c r="X47" s="41"/>
      <c r="Y47" s="41"/>
      <c r="Z47" s="41"/>
    </row>
    <row r="48" spans="1:26" ht="15.75" customHeight="1">
      <c r="A48" s="45">
        <v>2023</v>
      </c>
      <c r="B48" s="52"/>
      <c r="C48" s="53">
        <v>1160000</v>
      </c>
      <c r="D48" s="54">
        <f t="shared" si="0"/>
        <v>0.16</v>
      </c>
      <c r="E48" s="55" t="s">
        <v>88</v>
      </c>
      <c r="F48" s="41"/>
      <c r="G48" s="41"/>
      <c r="H48" s="41"/>
      <c r="I48" s="41"/>
      <c r="J48" s="41"/>
      <c r="K48" s="41"/>
      <c r="L48" s="41"/>
      <c r="M48" s="41"/>
      <c r="N48" s="41"/>
      <c r="O48" s="41"/>
      <c r="P48" s="41"/>
      <c r="Q48" s="41"/>
      <c r="R48" s="41"/>
      <c r="S48" s="41"/>
      <c r="T48" s="41"/>
      <c r="U48" s="41"/>
      <c r="V48" s="41"/>
      <c r="W48" s="41"/>
      <c r="X48" s="41"/>
      <c r="Y48" s="41"/>
      <c r="Z48" s="41"/>
    </row>
    <row r="49" spans="1:26" ht="15.75" customHeight="1">
      <c r="A49" s="45">
        <v>2024</v>
      </c>
      <c r="B49" s="52"/>
      <c r="C49" s="56">
        <v>1300000</v>
      </c>
      <c r="D49" s="54">
        <v>0.12</v>
      </c>
      <c r="E49" s="59" t="s">
        <v>89</v>
      </c>
      <c r="F49" s="41"/>
      <c r="G49" s="41"/>
      <c r="H49" s="41"/>
      <c r="I49" s="41"/>
      <c r="J49" s="41"/>
      <c r="K49" s="41"/>
      <c r="L49" s="41"/>
      <c r="M49" s="41"/>
      <c r="N49" s="41"/>
      <c r="O49" s="41"/>
      <c r="P49" s="41"/>
      <c r="Q49" s="41"/>
      <c r="R49" s="41"/>
      <c r="S49" s="41"/>
      <c r="T49" s="41"/>
      <c r="U49" s="41"/>
      <c r="V49" s="41"/>
      <c r="W49" s="41"/>
      <c r="X49" s="41"/>
      <c r="Y49" s="41"/>
      <c r="Z49" s="41"/>
    </row>
    <row r="50" spans="1:26" ht="15.75" customHeight="1">
      <c r="A50" s="60"/>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5.75" customHeight="1">
      <c r="A51" s="60"/>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5.75" customHeight="1">
      <c r="A52" s="61" t="s">
        <v>90</v>
      </c>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5.75" customHeight="1">
      <c r="A53" s="60" t="s">
        <v>41</v>
      </c>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5.75" customHeight="1">
      <c r="A54" s="60" t="s">
        <v>91</v>
      </c>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5.75" customHeight="1">
      <c r="A55" s="60" t="s">
        <v>41</v>
      </c>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5.75" customHeight="1">
      <c r="A56" s="60" t="s">
        <v>92</v>
      </c>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5.75" customHeight="1">
      <c r="A57" s="60" t="s">
        <v>41</v>
      </c>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5.75" customHeight="1">
      <c r="A58" s="60" t="s">
        <v>93</v>
      </c>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5.75" customHeight="1">
      <c r="A59" s="60" t="s">
        <v>41</v>
      </c>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5.75" customHeight="1">
      <c r="A60" s="60" t="s">
        <v>94</v>
      </c>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5.7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5.7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5.75"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5.75"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5.75"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5.75"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5.75"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5.75"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5.75"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5.75"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5.75"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5.75"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5.75" customHeight="1">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5.75" customHeight="1">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5.75" customHeight="1">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5.75" customHeight="1">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5.75" customHeight="1">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5.75" customHeight="1">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2">
    <mergeCell ref="A1:F1"/>
    <mergeCell ref="A2:F2"/>
  </mergeCells>
  <hyperlinks>
    <hyperlink ref="A52" r:id="rId1" xr:uid="{00000000-0004-0000-01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EXPERIENCIA DE LA ESAL</vt:lpstr>
      <vt:lpstr>SALARIOS</vt:lpstr>
      <vt:lpstr>'EXPERIENCIA DE LA ESAL'!Excel_BuiltIn_Print_Area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Solano</dc:creator>
  <cp:lastModifiedBy>maria victoria murcia jimenez</cp:lastModifiedBy>
  <dcterms:created xsi:type="dcterms:W3CDTF">2018-05-28T20:07:50Z</dcterms:created>
  <dcterms:modified xsi:type="dcterms:W3CDTF">2024-05-25T00:58:22Z</dcterms:modified>
</cp:coreProperties>
</file>